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lobal Warming Paper Submission\Global Warming Paper References\LANDGEM Gas Emissions Model\"/>
    </mc:Choice>
  </mc:AlternateContent>
  <xr:revisionPtr revIDLastSave="0" documentId="13_ncr:1_{CA7162BC-768A-4D09-9AF8-22EA3A7CDCED}" xr6:coauthVersionLast="46" xr6:coauthVersionMax="46" xr10:uidLastSave="{00000000-0000-0000-0000-000000000000}"/>
  <bookViews>
    <workbookView xWindow="-120" yWindow="-120" windowWidth="24240" windowHeight="13140" firstSheet="2" activeTab="4" xr2:uid="{7F7460B1-1F14-47EB-AAB8-80D594B03FDA}"/>
  </bookViews>
  <sheets>
    <sheet name="Waste Acceptance and In Place" sheetId="1" r:id="rId1"/>
    <sheet name="Biogas Generation" sheetId="2" r:id="rId2"/>
    <sheet name="Methane Generation Model" sheetId="4" r:id="rId3"/>
    <sheet name="Plot of Pct Waste Decomposed " sheetId="5" r:id="rId4"/>
    <sheet name="Model Extrapolation" sheetId="3" r:id="rId5"/>
  </sheet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9" i="3" l="1"/>
  <c r="G309" i="3" s="1"/>
  <c r="I309" i="3" s="1"/>
  <c r="F310" i="3"/>
  <c r="G310" i="3" s="1"/>
  <c r="H310" i="3" s="1"/>
  <c r="F311" i="3"/>
  <c r="G311" i="3" s="1"/>
  <c r="H311" i="3" s="1"/>
  <c r="F312" i="3"/>
  <c r="G312" i="3"/>
  <c r="F313" i="3"/>
  <c r="G313" i="3"/>
  <c r="H313" i="3" s="1"/>
  <c r="F314" i="3"/>
  <c r="G314" i="3"/>
  <c r="H314" i="3" s="1"/>
  <c r="F315" i="3"/>
  <c r="G315" i="3" s="1"/>
  <c r="I315" i="3" s="1"/>
  <c r="H315" i="3"/>
  <c r="F316" i="3"/>
  <c r="G316" i="3"/>
  <c r="H316" i="3"/>
  <c r="I316" i="3"/>
  <c r="F317" i="3"/>
  <c r="G317" i="3" s="1"/>
  <c r="I317" i="3" s="1"/>
  <c r="H317" i="3"/>
  <c r="F318" i="3"/>
  <c r="G318" i="3"/>
  <c r="H318" i="3" s="1"/>
  <c r="F319" i="3"/>
  <c r="G319" i="3" s="1"/>
  <c r="H319" i="3" s="1"/>
  <c r="F320" i="3"/>
  <c r="G320" i="3"/>
  <c r="H320" i="3" s="1"/>
  <c r="I320" i="3"/>
  <c r="F321" i="3"/>
  <c r="G321" i="3" s="1"/>
  <c r="F322" i="3"/>
  <c r="G322" i="3"/>
  <c r="H322" i="3" s="1"/>
  <c r="I322" i="3"/>
  <c r="F323" i="3"/>
  <c r="G323" i="3" s="1"/>
  <c r="I323" i="3" s="1"/>
  <c r="H323" i="3"/>
  <c r="F324" i="3"/>
  <c r="G324" i="3"/>
  <c r="I324" i="3" s="1"/>
  <c r="H324" i="3"/>
  <c r="F325" i="3"/>
  <c r="G325" i="3" s="1"/>
  <c r="I325" i="3" s="1"/>
  <c r="H325" i="3"/>
  <c r="F326" i="3"/>
  <c r="G326" i="3"/>
  <c r="H326" i="3"/>
  <c r="I326" i="3"/>
  <c r="F327" i="3"/>
  <c r="G327" i="3" s="1"/>
  <c r="H327" i="3" s="1"/>
  <c r="I327" i="3"/>
  <c r="F328" i="3"/>
  <c r="G328" i="3"/>
  <c r="H328" i="3" s="1"/>
  <c r="I328" i="3"/>
  <c r="F329" i="3"/>
  <c r="G329" i="3"/>
  <c r="H329" i="3" s="1"/>
  <c r="I329" i="3"/>
  <c r="F330" i="3"/>
  <c r="G330" i="3"/>
  <c r="F331" i="3"/>
  <c r="G331" i="3" s="1"/>
  <c r="I331" i="3" s="1"/>
  <c r="F332" i="3"/>
  <c r="G332" i="3"/>
  <c r="H332" i="3" s="1"/>
  <c r="I332" i="3"/>
  <c r="F333" i="3"/>
  <c r="G333" i="3" s="1"/>
  <c r="I333" i="3" s="1"/>
  <c r="H333" i="3"/>
  <c r="F334" i="3"/>
  <c r="G334" i="3"/>
  <c r="I334" i="3" s="1"/>
  <c r="H334" i="3"/>
  <c r="F335" i="3"/>
  <c r="G335" i="3" s="1"/>
  <c r="F336" i="3"/>
  <c r="G336" i="3"/>
  <c r="H336" i="3" s="1"/>
  <c r="F337" i="3"/>
  <c r="G337" i="3"/>
  <c r="H337" i="3" s="1"/>
  <c r="F338" i="3"/>
  <c r="G338" i="3"/>
  <c r="H338" i="3" s="1"/>
  <c r="I338" i="3"/>
  <c r="F339" i="3"/>
  <c r="G339" i="3" s="1"/>
  <c r="I339" i="3" s="1"/>
  <c r="H339" i="3"/>
  <c r="F340" i="3"/>
  <c r="G340" i="3"/>
  <c r="I340" i="3" s="1"/>
  <c r="H340" i="3"/>
  <c r="F341" i="3"/>
  <c r="G341" i="3" s="1"/>
  <c r="I341" i="3" s="1"/>
  <c r="H341" i="3"/>
  <c r="F342" i="3"/>
  <c r="G342" i="3"/>
  <c r="H342" i="3" s="1"/>
  <c r="I342" i="3"/>
  <c r="F343" i="3"/>
  <c r="G343" i="3" s="1"/>
  <c r="H343" i="3" s="1"/>
  <c r="I343" i="3"/>
  <c r="F344" i="3"/>
  <c r="G344" i="3"/>
  <c r="H344" i="3" s="1"/>
  <c r="I344" i="3"/>
  <c r="F345" i="3"/>
  <c r="G345" i="3" s="1"/>
  <c r="H345" i="3" s="1"/>
  <c r="I345" i="3"/>
  <c r="F346" i="3"/>
  <c r="G346" i="3"/>
  <c r="H346" i="3" s="1"/>
  <c r="I346" i="3"/>
  <c r="F347" i="3"/>
  <c r="G347" i="3" s="1"/>
  <c r="I347" i="3" s="1"/>
  <c r="H347" i="3"/>
  <c r="F348" i="3"/>
  <c r="G348" i="3"/>
  <c r="F349" i="3"/>
  <c r="G349" i="3" s="1"/>
  <c r="I349" i="3" s="1"/>
  <c r="H349" i="3"/>
  <c r="F350" i="3"/>
  <c r="G350" i="3"/>
  <c r="I350" i="3" s="1"/>
  <c r="H350" i="3"/>
  <c r="F351" i="3"/>
  <c r="G351" i="3" s="1"/>
  <c r="H351" i="3" s="1"/>
  <c r="I351" i="3"/>
  <c r="F352" i="3"/>
  <c r="G352" i="3"/>
  <c r="H352" i="3" s="1"/>
  <c r="I352" i="3"/>
  <c r="F353" i="3"/>
  <c r="G353" i="3"/>
  <c r="F354" i="3"/>
  <c r="G354" i="3"/>
  <c r="H354" i="3" s="1"/>
  <c r="F355" i="3"/>
  <c r="G355" i="3" s="1"/>
  <c r="I355" i="3" s="1"/>
  <c r="F356" i="3"/>
  <c r="G356" i="3"/>
  <c r="H356" i="3"/>
  <c r="I356" i="3"/>
  <c r="F357" i="3"/>
  <c r="G357" i="3" s="1"/>
  <c r="I357" i="3" s="1"/>
  <c r="H357" i="3"/>
  <c r="F358" i="3"/>
  <c r="G358" i="3"/>
  <c r="F359" i="3"/>
  <c r="G359" i="3" s="1"/>
  <c r="H359" i="3" s="1"/>
  <c r="F360" i="3"/>
  <c r="G360" i="3"/>
  <c r="H360" i="3" s="1"/>
  <c r="F361" i="3"/>
  <c r="G361" i="3" s="1"/>
  <c r="F362" i="3"/>
  <c r="G362" i="3"/>
  <c r="H362" i="3" s="1"/>
  <c r="I362" i="3"/>
  <c r="F363" i="3"/>
  <c r="G363" i="3" s="1"/>
  <c r="I363" i="3" s="1"/>
  <c r="H363" i="3"/>
  <c r="F364" i="3"/>
  <c r="G364" i="3"/>
  <c r="H364" i="3"/>
  <c r="I364" i="3"/>
  <c r="F365" i="3"/>
  <c r="G365" i="3" s="1"/>
  <c r="I365" i="3" s="1"/>
  <c r="H365" i="3"/>
  <c r="F366" i="3"/>
  <c r="G366" i="3"/>
  <c r="H366" i="3"/>
  <c r="I366" i="3"/>
  <c r="F367" i="3"/>
  <c r="G367" i="3" s="1"/>
  <c r="H367" i="3" s="1"/>
  <c r="I367" i="3"/>
  <c r="F368" i="3"/>
  <c r="G368" i="3"/>
  <c r="H368" i="3" s="1"/>
  <c r="I368" i="3"/>
  <c r="F369" i="3"/>
  <c r="G369" i="3"/>
  <c r="H369" i="3" s="1"/>
  <c r="I369" i="3"/>
  <c r="F370" i="3"/>
  <c r="G370" i="3"/>
  <c r="H370" i="3" s="1"/>
  <c r="I370" i="3"/>
  <c r="F371" i="3"/>
  <c r="G371" i="3" s="1"/>
  <c r="F372" i="3"/>
  <c r="G372" i="3"/>
  <c r="F373" i="3"/>
  <c r="G373" i="3" s="1"/>
  <c r="I373" i="3" s="1"/>
  <c r="H373" i="3"/>
  <c r="F374" i="3"/>
  <c r="G374" i="3"/>
  <c r="H374" i="3"/>
  <c r="I374" i="3"/>
  <c r="F375" i="3"/>
  <c r="G375" i="3" s="1"/>
  <c r="H375" i="3" s="1"/>
  <c r="I375" i="3"/>
  <c r="F376" i="3"/>
  <c r="G376" i="3"/>
  <c r="F377" i="3"/>
  <c r="G377" i="3"/>
  <c r="F378" i="3"/>
  <c r="G378" i="3"/>
  <c r="H378" i="3" s="1"/>
  <c r="F379" i="3"/>
  <c r="G379" i="3" s="1"/>
  <c r="I379" i="3" s="1"/>
  <c r="H379" i="3"/>
  <c r="F380" i="3"/>
  <c r="G380" i="3"/>
  <c r="H380" i="3"/>
  <c r="I380" i="3"/>
  <c r="F381" i="3"/>
  <c r="G381" i="3" s="1"/>
  <c r="I381" i="3" s="1"/>
  <c r="H381" i="3"/>
  <c r="F382" i="3"/>
  <c r="G382" i="3"/>
  <c r="F383" i="3"/>
  <c r="G383" i="3" s="1"/>
  <c r="F384" i="3"/>
  <c r="G384" i="3"/>
  <c r="H384" i="3" s="1"/>
  <c r="I384" i="3"/>
  <c r="F385" i="3"/>
  <c r="G385" i="3" s="1"/>
  <c r="F386" i="3"/>
  <c r="G386" i="3"/>
  <c r="H386" i="3" s="1"/>
  <c r="I386" i="3"/>
  <c r="F387" i="3"/>
  <c r="G387" i="3" s="1"/>
  <c r="I387" i="3" s="1"/>
  <c r="H387" i="3"/>
  <c r="F388" i="3"/>
  <c r="G388" i="3"/>
  <c r="I388" i="3" s="1"/>
  <c r="H388" i="3"/>
  <c r="F389" i="3"/>
  <c r="G389" i="3" s="1"/>
  <c r="I389" i="3" s="1"/>
  <c r="H389" i="3"/>
  <c r="F390" i="3"/>
  <c r="G390" i="3"/>
  <c r="H390" i="3"/>
  <c r="I390" i="3"/>
  <c r="F391" i="3"/>
  <c r="G391" i="3" s="1"/>
  <c r="H391" i="3" s="1"/>
  <c r="I391" i="3"/>
  <c r="F392" i="3"/>
  <c r="G392" i="3"/>
  <c r="H392" i="3" s="1"/>
  <c r="I392" i="3"/>
  <c r="F393" i="3"/>
  <c r="G393" i="3"/>
  <c r="H393" i="3" s="1"/>
  <c r="I393" i="3"/>
  <c r="F394" i="3"/>
  <c r="G394" i="3"/>
  <c r="F395" i="3"/>
  <c r="G395" i="3" s="1"/>
  <c r="F396" i="3"/>
  <c r="G396" i="3"/>
  <c r="H396" i="3" s="1"/>
  <c r="F397" i="3"/>
  <c r="G397" i="3" s="1"/>
  <c r="I397" i="3" s="1"/>
  <c r="H397" i="3"/>
  <c r="F398" i="3"/>
  <c r="G398" i="3"/>
  <c r="I398" i="3" s="1"/>
  <c r="F399" i="3"/>
  <c r="G399" i="3"/>
  <c r="F400" i="3"/>
  <c r="G400" i="3" s="1"/>
  <c r="H400" i="3" s="1"/>
  <c r="F401" i="3"/>
  <c r="G401" i="3" s="1"/>
  <c r="F402" i="3"/>
  <c r="G402" i="3"/>
  <c r="H402" i="3" s="1"/>
  <c r="I402" i="3"/>
  <c r="F403" i="3"/>
  <c r="G403" i="3"/>
  <c r="I403" i="3" s="1"/>
  <c r="F404" i="3"/>
  <c r="G404" i="3" s="1"/>
  <c r="F405" i="3"/>
  <c r="G405" i="3" s="1"/>
  <c r="H405" i="3"/>
  <c r="I405" i="3"/>
  <c r="F406" i="3"/>
  <c r="G406" i="3"/>
  <c r="F407" i="3"/>
  <c r="G407" i="3" s="1"/>
  <c r="H407" i="3" s="1"/>
  <c r="I407" i="3"/>
  <c r="F408" i="3"/>
  <c r="G408" i="3" s="1"/>
  <c r="F409" i="3"/>
  <c r="G409" i="3"/>
  <c r="F410" i="3"/>
  <c r="G410" i="3"/>
  <c r="H410" i="3"/>
  <c r="I410" i="3"/>
  <c r="F411" i="3"/>
  <c r="G411" i="3"/>
  <c r="I411" i="3" s="1"/>
  <c r="H411" i="3"/>
  <c r="F412" i="3"/>
  <c r="G412" i="3"/>
  <c r="I412" i="3" s="1"/>
  <c r="H412" i="3"/>
  <c r="F413" i="3"/>
  <c r="G413" i="3" s="1"/>
  <c r="I413" i="3" s="1"/>
  <c r="H413" i="3"/>
  <c r="F414" i="3"/>
  <c r="G414" i="3" s="1"/>
  <c r="H414" i="3" s="1"/>
  <c r="F415" i="3"/>
  <c r="G415" i="3"/>
  <c r="F416" i="3"/>
  <c r="G416" i="3"/>
  <c r="F417" i="3"/>
  <c r="G417" i="3" s="1"/>
  <c r="F418" i="3"/>
  <c r="G418" i="3"/>
  <c r="H418" i="3"/>
  <c r="I418" i="3"/>
  <c r="F419" i="3"/>
  <c r="G419" i="3"/>
  <c r="F420" i="3"/>
  <c r="G420" i="3"/>
  <c r="I420" i="3" s="1"/>
  <c r="H420" i="3"/>
  <c r="F421" i="3"/>
  <c r="G421" i="3" s="1"/>
  <c r="H421" i="3" s="1"/>
  <c r="F422" i="3"/>
  <c r="G422" i="3" s="1"/>
  <c r="F423" i="3"/>
  <c r="G423" i="3"/>
  <c r="H423" i="3" s="1"/>
  <c r="F424" i="3"/>
  <c r="G424" i="3" s="1"/>
  <c r="F425" i="3"/>
  <c r="G425" i="3"/>
  <c r="H425" i="3"/>
  <c r="I425" i="3"/>
  <c r="F426" i="3"/>
  <c r="G426" i="3"/>
  <c r="H426" i="3"/>
  <c r="I426" i="3"/>
  <c r="F427" i="3"/>
  <c r="G427" i="3" s="1"/>
  <c r="F428" i="3"/>
  <c r="G428" i="3"/>
  <c r="I428" i="3" s="1"/>
  <c r="H428" i="3"/>
  <c r="F429" i="3"/>
  <c r="G429" i="3" s="1"/>
  <c r="I429" i="3" s="1"/>
  <c r="F430" i="3"/>
  <c r="G430" i="3" s="1"/>
  <c r="F431" i="3"/>
  <c r="G431" i="3"/>
  <c r="F432" i="3"/>
  <c r="G432" i="3" s="1"/>
  <c r="F433" i="3"/>
  <c r="G433" i="3" s="1"/>
  <c r="F434" i="3"/>
  <c r="G434" i="3"/>
  <c r="H434" i="3"/>
  <c r="I434" i="3"/>
  <c r="F435" i="3"/>
  <c r="G435" i="3"/>
  <c r="F436" i="3"/>
  <c r="G436" i="3" s="1"/>
  <c r="F437" i="3"/>
  <c r="G437" i="3" s="1"/>
  <c r="H437" i="3" s="1"/>
  <c r="I437" i="3"/>
  <c r="F438" i="3"/>
  <c r="G438" i="3"/>
  <c r="F439" i="3"/>
  <c r="G439" i="3"/>
  <c r="I439" i="3" s="1"/>
  <c r="F440" i="3"/>
  <c r="G440" i="3" s="1"/>
  <c r="F441" i="3"/>
  <c r="G441" i="3" s="1"/>
  <c r="F442" i="3"/>
  <c r="G442" i="3"/>
  <c r="H442" i="3"/>
  <c r="I442" i="3"/>
  <c r="F443" i="3"/>
  <c r="G443" i="3"/>
  <c r="F444" i="3"/>
  <c r="G444" i="3"/>
  <c r="H444" i="3"/>
  <c r="I444" i="3"/>
  <c r="F445" i="3"/>
  <c r="G445" i="3" s="1"/>
  <c r="I445" i="3" s="1"/>
  <c r="F446" i="3"/>
  <c r="G446" i="3"/>
  <c r="F447" i="3"/>
  <c r="G447" i="3" s="1"/>
  <c r="F448" i="3"/>
  <c r="G448" i="3" s="1"/>
  <c r="H448" i="3" s="1"/>
  <c r="I448" i="3"/>
  <c r="F449" i="3"/>
  <c r="G449" i="3" s="1"/>
  <c r="H449" i="3" s="1"/>
  <c r="I449" i="3"/>
  <c r="F450" i="3"/>
  <c r="G450" i="3"/>
  <c r="H450" i="3" s="1"/>
  <c r="F451" i="3"/>
  <c r="G451" i="3"/>
  <c r="I451" i="3" s="1"/>
  <c r="H451" i="3"/>
  <c r="F452" i="3"/>
  <c r="G452" i="3"/>
  <c r="F453" i="3"/>
  <c r="G453" i="3" s="1"/>
  <c r="F454" i="3"/>
  <c r="G454" i="3"/>
  <c r="F455" i="3"/>
  <c r="G455" i="3" s="1"/>
  <c r="I455" i="3" s="1"/>
  <c r="H455" i="3"/>
  <c r="F456" i="3"/>
  <c r="G456" i="3" s="1"/>
  <c r="F457" i="3"/>
  <c r="G457" i="3" s="1"/>
  <c r="F458" i="3"/>
  <c r="G458" i="3"/>
  <c r="H458" i="3"/>
  <c r="I458" i="3"/>
  <c r="F459" i="3"/>
  <c r="G459" i="3"/>
  <c r="F460" i="3"/>
  <c r="G460" i="3"/>
  <c r="H460" i="3" s="1"/>
  <c r="F461" i="3"/>
  <c r="G461" i="3" s="1"/>
  <c r="I461" i="3" s="1"/>
  <c r="H461" i="3"/>
  <c r="F462" i="3"/>
  <c r="G462" i="3"/>
  <c r="H462" i="3"/>
  <c r="I462" i="3"/>
  <c r="F463" i="3"/>
  <c r="G463" i="3" s="1"/>
  <c r="F464" i="3"/>
  <c r="G464" i="3" s="1"/>
  <c r="F465" i="3"/>
  <c r="G465" i="3" s="1"/>
  <c r="H465" i="3" s="1"/>
  <c r="I465" i="3"/>
  <c r="F466" i="3"/>
  <c r="G466" i="3"/>
  <c r="H466" i="3"/>
  <c r="I466" i="3"/>
  <c r="F467" i="3"/>
  <c r="G467" i="3" s="1"/>
  <c r="F468" i="3"/>
  <c r="G468" i="3" s="1"/>
  <c r="F469" i="3"/>
  <c r="G469" i="3" s="1"/>
  <c r="H469" i="3" s="1"/>
  <c r="I469" i="3"/>
  <c r="F470" i="3"/>
  <c r="G470" i="3" s="1"/>
  <c r="F471" i="3"/>
  <c r="G471" i="3" s="1"/>
  <c r="F472" i="3"/>
  <c r="G472" i="3" s="1"/>
  <c r="F473" i="3"/>
  <c r="G473" i="3"/>
  <c r="I473" i="3" s="1"/>
  <c r="H473" i="3"/>
  <c r="F474" i="3"/>
  <c r="G474" i="3"/>
  <c r="H474" i="3"/>
  <c r="I474" i="3"/>
  <c r="F475" i="3"/>
  <c r="G475" i="3" s="1"/>
  <c r="F476" i="3"/>
  <c r="G476" i="3" s="1"/>
  <c r="H476" i="3" s="1"/>
  <c r="F477" i="3"/>
  <c r="G477" i="3" s="1"/>
  <c r="I477" i="3" s="1"/>
  <c r="H477" i="3"/>
  <c r="F478" i="3"/>
  <c r="G478" i="3" s="1"/>
  <c r="H478" i="3" s="1"/>
  <c r="I478" i="3"/>
  <c r="F479" i="3"/>
  <c r="G479" i="3" s="1"/>
  <c r="I479" i="3" s="1"/>
  <c r="F480" i="3"/>
  <c r="G480" i="3"/>
  <c r="H480" i="3"/>
  <c r="I480" i="3"/>
  <c r="F481" i="3"/>
  <c r="G481" i="3" s="1"/>
  <c r="I481" i="3" s="1"/>
  <c r="F482" i="3"/>
  <c r="G482" i="3" s="1"/>
  <c r="F483" i="3"/>
  <c r="G483" i="3" s="1"/>
  <c r="H483" i="3" s="1"/>
  <c r="F484" i="3"/>
  <c r="G484" i="3"/>
  <c r="H484" i="3" s="1"/>
  <c r="F485" i="3"/>
  <c r="G485" i="3"/>
  <c r="H485" i="3"/>
  <c r="I485" i="3"/>
  <c r="F486" i="3"/>
  <c r="G486" i="3"/>
  <c r="F487" i="3"/>
  <c r="G487" i="3" s="1"/>
  <c r="F488" i="3"/>
  <c r="G488" i="3"/>
  <c r="H488" i="3"/>
  <c r="I488" i="3"/>
  <c r="F489" i="3"/>
  <c r="G489" i="3" s="1"/>
  <c r="I489" i="3" s="1"/>
  <c r="H489" i="3"/>
  <c r="F490" i="3"/>
  <c r="G490" i="3" s="1"/>
  <c r="F491" i="3"/>
  <c r="G491" i="3" s="1"/>
  <c r="H491" i="3" s="1"/>
  <c r="I491" i="3"/>
  <c r="F492" i="3"/>
  <c r="G492" i="3" s="1"/>
  <c r="F493" i="3"/>
  <c r="G493" i="3"/>
  <c r="H493" i="3" s="1"/>
  <c r="F494" i="3"/>
  <c r="G494" i="3"/>
  <c r="F495" i="3"/>
  <c r="G495" i="3"/>
  <c r="I495" i="3" s="1"/>
  <c r="F496" i="3"/>
  <c r="G496" i="3"/>
  <c r="H496" i="3"/>
  <c r="I496" i="3"/>
  <c r="F497" i="3"/>
  <c r="G497" i="3" s="1"/>
  <c r="I497" i="3" s="1"/>
  <c r="F498" i="3"/>
  <c r="G498" i="3" s="1"/>
  <c r="F499" i="3"/>
  <c r="G499" i="3" s="1"/>
  <c r="H499" i="3" s="1"/>
  <c r="F500" i="3"/>
  <c r="G500" i="3"/>
  <c r="H500" i="3" s="1"/>
  <c r="F501" i="3"/>
  <c r="G501" i="3"/>
  <c r="H501" i="3" s="1"/>
  <c r="F502" i="3"/>
  <c r="G502" i="3"/>
  <c r="F503" i="3"/>
  <c r="G503" i="3" s="1"/>
  <c r="F504" i="3"/>
  <c r="G504" i="3"/>
  <c r="H504" i="3"/>
  <c r="I504" i="3"/>
  <c r="F505" i="3"/>
  <c r="G505" i="3" s="1"/>
  <c r="I505" i="3" s="1"/>
  <c r="F506" i="3"/>
  <c r="G506" i="3"/>
  <c r="H506" i="3" s="1"/>
  <c r="F507" i="3"/>
  <c r="G507" i="3" s="1"/>
  <c r="H507" i="3" s="1"/>
  <c r="I507" i="3"/>
  <c r="F508" i="3"/>
  <c r="G508" i="3" s="1"/>
  <c r="F509" i="3"/>
  <c r="G509" i="3"/>
  <c r="H509" i="3" s="1"/>
  <c r="I509" i="3"/>
  <c r="F510" i="3"/>
  <c r="G510" i="3"/>
  <c r="F511" i="3"/>
  <c r="G511" i="3"/>
  <c r="I511" i="3" s="1"/>
  <c r="F512" i="3"/>
  <c r="G512" i="3"/>
  <c r="H512" i="3"/>
  <c r="I512" i="3"/>
  <c r="F513" i="3"/>
  <c r="G513" i="3" s="1"/>
  <c r="I513" i="3" s="1"/>
  <c r="F514" i="3"/>
  <c r="G514" i="3"/>
  <c r="H514" i="3" s="1"/>
  <c r="F515" i="3"/>
  <c r="G515" i="3" s="1"/>
  <c r="H515" i="3" s="1"/>
  <c r="F516" i="3"/>
  <c r="G516" i="3"/>
  <c r="H516" i="3" s="1"/>
  <c r="I516" i="3"/>
  <c r="F517" i="3"/>
  <c r="G517" i="3"/>
  <c r="H517" i="3"/>
  <c r="I517" i="3"/>
  <c r="F518" i="3"/>
  <c r="G518" i="3"/>
  <c r="F519" i="3"/>
  <c r="G519" i="3" s="1"/>
  <c r="F520" i="3"/>
  <c r="G520" i="3"/>
  <c r="H520" i="3"/>
  <c r="I520" i="3"/>
  <c r="F521" i="3"/>
  <c r="G521" i="3" s="1"/>
  <c r="I521" i="3" s="1"/>
  <c r="H521" i="3"/>
  <c r="F522" i="3"/>
  <c r="G522" i="3"/>
  <c r="H522" i="3" s="1"/>
  <c r="I522" i="3"/>
  <c r="F523" i="3"/>
  <c r="G523" i="3" s="1"/>
  <c r="H523" i="3" s="1"/>
  <c r="F524" i="3"/>
  <c r="G524" i="3" s="1"/>
  <c r="F525" i="3"/>
  <c r="G525" i="3"/>
  <c r="I525" i="3" s="1"/>
  <c r="H525" i="3"/>
  <c r="F526" i="3"/>
  <c r="G526" i="3"/>
  <c r="F527" i="3"/>
  <c r="G527" i="3"/>
  <c r="I527" i="3" s="1"/>
  <c r="H527" i="3"/>
  <c r="F528" i="3"/>
  <c r="G528" i="3"/>
  <c r="H528" i="3"/>
  <c r="I528" i="3"/>
  <c r="F529" i="3"/>
  <c r="G529" i="3" s="1"/>
  <c r="I529" i="3" s="1"/>
  <c r="F530" i="3"/>
  <c r="G530" i="3" s="1"/>
  <c r="F531" i="3"/>
  <c r="G531" i="3" s="1"/>
  <c r="H531" i="3" s="1"/>
  <c r="F532" i="3"/>
  <c r="G532" i="3" s="1"/>
  <c r="F533" i="3"/>
  <c r="G533" i="3"/>
  <c r="I533" i="3" s="1"/>
  <c r="H533" i="3"/>
  <c r="F534" i="3"/>
  <c r="G534" i="3"/>
  <c r="F535" i="3"/>
  <c r="G535" i="3" s="1"/>
  <c r="F536" i="3"/>
  <c r="G536" i="3"/>
  <c r="H536" i="3"/>
  <c r="I536" i="3"/>
  <c r="F537" i="3"/>
  <c r="G537" i="3" s="1"/>
  <c r="I537" i="3" s="1"/>
  <c r="H537" i="3"/>
  <c r="F538" i="3"/>
  <c r="G538" i="3"/>
  <c r="H538" i="3" s="1"/>
  <c r="F539" i="3"/>
  <c r="G539" i="3" s="1"/>
  <c r="H539" i="3" s="1"/>
  <c r="I539" i="3"/>
  <c r="F540" i="3"/>
  <c r="G540" i="3" s="1"/>
  <c r="F541" i="3"/>
  <c r="G541" i="3"/>
  <c r="H541" i="3" s="1"/>
  <c r="I541" i="3"/>
  <c r="F542" i="3"/>
  <c r="G542" i="3"/>
  <c r="F543" i="3"/>
  <c r="G543" i="3" s="1"/>
  <c r="F544" i="3"/>
  <c r="G544" i="3"/>
  <c r="H544" i="3"/>
  <c r="I544" i="3"/>
  <c r="F545" i="3"/>
  <c r="G545" i="3" s="1"/>
  <c r="I545" i="3" s="1"/>
  <c r="F546" i="3"/>
  <c r="G546" i="3" s="1"/>
  <c r="F547" i="3"/>
  <c r="G547" i="3" s="1"/>
  <c r="H547" i="3" s="1"/>
  <c r="F548" i="3"/>
  <c r="G548" i="3"/>
  <c r="F549" i="3"/>
  <c r="G549" i="3"/>
  <c r="H549" i="3"/>
  <c r="I549" i="3"/>
  <c r="F550" i="3"/>
  <c r="G550" i="3"/>
  <c r="F551" i="3"/>
  <c r="G551" i="3" s="1"/>
  <c r="F552" i="3"/>
  <c r="G552" i="3"/>
  <c r="H552" i="3"/>
  <c r="I552" i="3"/>
  <c r="F553" i="3"/>
  <c r="G553" i="3" s="1"/>
  <c r="I553" i="3" s="1"/>
  <c r="H553" i="3"/>
  <c r="F554" i="3"/>
  <c r="G554" i="3" s="1"/>
  <c r="H554" i="3" s="1"/>
  <c r="F555" i="3"/>
  <c r="G555" i="3" s="1"/>
  <c r="H555" i="3" s="1"/>
  <c r="I555" i="3"/>
  <c r="F556" i="3"/>
  <c r="G556" i="3" s="1"/>
  <c r="F557" i="3"/>
  <c r="G557" i="3"/>
  <c r="F558" i="3"/>
  <c r="G558" i="3"/>
  <c r="F559" i="3"/>
  <c r="G559" i="3"/>
  <c r="F560" i="3"/>
  <c r="G560" i="3"/>
  <c r="H560" i="3"/>
  <c r="I560" i="3"/>
  <c r="F561" i="3"/>
  <c r="G561" i="3" s="1"/>
  <c r="F562" i="3"/>
  <c r="G562" i="3"/>
  <c r="H562" i="3" s="1"/>
  <c r="F563" i="3"/>
  <c r="G563" i="3" s="1"/>
  <c r="F564" i="3"/>
  <c r="G564" i="3"/>
  <c r="H564" i="3" s="1"/>
  <c r="F565" i="3"/>
  <c r="G565" i="3"/>
  <c r="F566" i="3"/>
  <c r="G566" i="3" s="1"/>
  <c r="F567" i="3"/>
  <c r="G567" i="3"/>
  <c r="F568" i="3"/>
  <c r="G568" i="3"/>
  <c r="H568" i="3"/>
  <c r="I568" i="3"/>
  <c r="F569" i="3"/>
  <c r="G569" i="3"/>
  <c r="I569" i="3" s="1"/>
  <c r="F570" i="3"/>
  <c r="G570" i="3" s="1"/>
  <c r="F571" i="3"/>
  <c r="G571" i="3" s="1"/>
  <c r="H571" i="3" s="1"/>
  <c r="I571" i="3"/>
  <c r="F572" i="3"/>
  <c r="G572" i="3" s="1"/>
  <c r="F573" i="3"/>
  <c r="G573" i="3"/>
  <c r="I573" i="3" s="1"/>
  <c r="H573" i="3"/>
  <c r="F574" i="3"/>
  <c r="G574" i="3" s="1"/>
  <c r="F575" i="3"/>
  <c r="G575" i="3" s="1"/>
  <c r="F576" i="3"/>
  <c r="G576" i="3"/>
  <c r="H576" i="3"/>
  <c r="I576" i="3"/>
  <c r="F577" i="3"/>
  <c r="G577" i="3" s="1"/>
  <c r="F578" i="3"/>
  <c r="G578" i="3" s="1"/>
  <c r="H578" i="3" s="1"/>
  <c r="F579" i="3"/>
  <c r="G579" i="3" s="1"/>
  <c r="H579" i="3" s="1"/>
  <c r="F580" i="3"/>
  <c r="G580" i="3" s="1"/>
  <c r="H580" i="3" s="1"/>
  <c r="I580" i="3"/>
  <c r="F581" i="3"/>
  <c r="G581" i="3"/>
  <c r="H581" i="3" s="1"/>
  <c r="F582" i="3"/>
  <c r="G582" i="3" s="1"/>
  <c r="F583" i="3"/>
  <c r="G583" i="3"/>
  <c r="H583" i="3" s="1"/>
  <c r="F584" i="3"/>
  <c r="G584" i="3"/>
  <c r="H584" i="3"/>
  <c r="I584" i="3"/>
  <c r="F585" i="3"/>
  <c r="G585" i="3"/>
  <c r="I585" i="3" s="1"/>
  <c r="F586" i="3"/>
  <c r="G586" i="3" s="1"/>
  <c r="I586" i="3" s="1"/>
  <c r="F587" i="3"/>
  <c r="G587" i="3" s="1"/>
  <c r="H587" i="3" s="1"/>
  <c r="I587" i="3"/>
  <c r="F588" i="3"/>
  <c r="G588" i="3" s="1"/>
  <c r="I588" i="3" s="1"/>
  <c r="F589" i="3"/>
  <c r="G589" i="3"/>
  <c r="H589" i="3"/>
  <c r="I589" i="3"/>
  <c r="F590" i="3"/>
  <c r="G590" i="3"/>
  <c r="F591" i="3"/>
  <c r="G591" i="3" s="1"/>
  <c r="F592" i="3"/>
  <c r="G592" i="3"/>
  <c r="H592" i="3"/>
  <c r="I592" i="3"/>
  <c r="F593" i="3"/>
  <c r="G593" i="3" s="1"/>
  <c r="F594" i="3"/>
  <c r="G594" i="3"/>
  <c r="F595" i="3"/>
  <c r="G595" i="3" s="1"/>
  <c r="H595" i="3" s="1"/>
  <c r="F596" i="3"/>
  <c r="G596" i="3"/>
  <c r="F597" i="3"/>
  <c r="G597" i="3"/>
  <c r="H597" i="3" s="1"/>
  <c r="F598" i="3"/>
  <c r="G598" i="3" s="1"/>
  <c r="F599" i="3"/>
  <c r="G599" i="3"/>
  <c r="H599" i="3" s="1"/>
  <c r="F600" i="3"/>
  <c r="G600" i="3"/>
  <c r="H600" i="3"/>
  <c r="I600" i="3"/>
  <c r="F601" i="3"/>
  <c r="G601" i="3" s="1"/>
  <c r="F602" i="3"/>
  <c r="G602" i="3" s="1"/>
  <c r="F603" i="3"/>
  <c r="G603" i="3" s="1"/>
  <c r="H603" i="3" s="1"/>
  <c r="F604" i="3"/>
  <c r="G604" i="3" s="1"/>
  <c r="F605" i="3"/>
  <c r="G605" i="3"/>
  <c r="H605" i="3" s="1"/>
  <c r="F606" i="3"/>
  <c r="G606" i="3"/>
  <c r="F607" i="3"/>
  <c r="G607" i="3" s="1"/>
  <c r="F608" i="3"/>
  <c r="G608" i="3"/>
  <c r="H608" i="3"/>
  <c r="I608" i="3"/>
  <c r="F609" i="3"/>
  <c r="G609" i="3" s="1"/>
  <c r="I609" i="3" s="1"/>
  <c r="F610" i="3"/>
  <c r="G610" i="3"/>
  <c r="H610" i="3" s="1"/>
  <c r="I610" i="3"/>
  <c r="F611" i="3"/>
  <c r="G611" i="3" s="1"/>
  <c r="H611" i="3" s="1"/>
  <c r="F612" i="3"/>
  <c r="G612" i="3"/>
  <c r="H612" i="3" s="1"/>
  <c r="I612" i="3"/>
  <c r="F613" i="3"/>
  <c r="G613" i="3"/>
  <c r="H613" i="3" s="1"/>
  <c r="I613" i="3"/>
  <c r="F614" i="3"/>
  <c r="G614" i="3" s="1"/>
  <c r="F615" i="3"/>
  <c r="G615" i="3" s="1"/>
  <c r="H615" i="3" s="1"/>
  <c r="F616" i="3"/>
  <c r="G616" i="3"/>
  <c r="H616" i="3"/>
  <c r="I616" i="3"/>
  <c r="F617" i="3"/>
  <c r="G617" i="3"/>
  <c r="F618" i="3"/>
  <c r="G618" i="3" s="1"/>
  <c r="F619" i="3"/>
  <c r="G619" i="3" s="1"/>
  <c r="H619" i="3" s="1"/>
  <c r="I619" i="3"/>
  <c r="F620" i="3"/>
  <c r="G620" i="3" s="1"/>
  <c r="F621" i="3"/>
  <c r="G621" i="3"/>
  <c r="H621" i="3"/>
  <c r="I621" i="3"/>
  <c r="F622" i="3"/>
  <c r="G622" i="3"/>
  <c r="F623" i="3"/>
  <c r="G623" i="3" s="1"/>
  <c r="I623" i="3" s="1"/>
  <c r="F624" i="3"/>
  <c r="G624" i="3"/>
  <c r="H624" i="3"/>
  <c r="I624" i="3"/>
  <c r="F625" i="3"/>
  <c r="G625" i="3" s="1"/>
  <c r="F626" i="3"/>
  <c r="G626" i="3"/>
  <c r="F627" i="3"/>
  <c r="G627" i="3" s="1"/>
  <c r="F628" i="3"/>
  <c r="G628" i="3"/>
  <c r="F629" i="3"/>
  <c r="G629" i="3"/>
  <c r="H629" i="3" s="1"/>
  <c r="F630" i="3"/>
  <c r="G630" i="3" s="1"/>
  <c r="F631" i="3"/>
  <c r="G631" i="3"/>
  <c r="H631" i="3" s="1"/>
  <c r="F632" i="3"/>
  <c r="G632" i="3"/>
  <c r="H632" i="3"/>
  <c r="I632" i="3"/>
  <c r="F633" i="3"/>
  <c r="G633" i="3"/>
  <c r="F634" i="3"/>
  <c r="G634" i="3"/>
  <c r="F635" i="3"/>
  <c r="G635" i="3" s="1"/>
  <c r="H635" i="3" s="1"/>
  <c r="I635" i="3"/>
  <c r="F636" i="3"/>
  <c r="G636" i="3"/>
  <c r="F637" i="3"/>
  <c r="G637" i="3"/>
  <c r="I637" i="3" s="1"/>
  <c r="H637" i="3"/>
  <c r="F638" i="3"/>
  <c r="G638" i="3" s="1"/>
  <c r="F639" i="3"/>
  <c r="G639" i="3" s="1"/>
  <c r="I639" i="3" s="1"/>
  <c r="F640" i="3"/>
  <c r="G640" i="3"/>
  <c r="H640" i="3"/>
  <c r="I640" i="3"/>
  <c r="F641" i="3"/>
  <c r="G641" i="3" s="1"/>
  <c r="I641" i="3" s="1"/>
  <c r="F642" i="3"/>
  <c r="G642" i="3" s="1"/>
  <c r="H642" i="3" s="1"/>
  <c r="I642" i="3"/>
  <c r="F643" i="3"/>
  <c r="G643" i="3" s="1"/>
  <c r="F644" i="3"/>
  <c r="G644" i="3" s="1"/>
  <c r="H644" i="3" s="1"/>
  <c r="I644" i="3"/>
  <c r="F645" i="3"/>
  <c r="G645" i="3"/>
  <c r="H645" i="3" s="1"/>
  <c r="F646" i="3"/>
  <c r="G646" i="3" s="1"/>
  <c r="F647" i="3"/>
  <c r="G647" i="3"/>
  <c r="H647" i="3" s="1"/>
  <c r="I647" i="3"/>
  <c r="F648" i="3"/>
  <c r="G648" i="3"/>
  <c r="H648" i="3"/>
  <c r="I648" i="3"/>
  <c r="F649" i="3"/>
  <c r="G649" i="3"/>
  <c r="I649" i="3" s="1"/>
  <c r="F650" i="3"/>
  <c r="G650" i="3" s="1"/>
  <c r="I650" i="3" s="1"/>
  <c r="H650" i="3"/>
  <c r="F651" i="3"/>
  <c r="G651" i="3" s="1"/>
  <c r="H651" i="3" s="1"/>
  <c r="I651" i="3"/>
  <c r="F652" i="3"/>
  <c r="G652" i="3" s="1"/>
  <c r="I652" i="3" s="1"/>
  <c r="F653" i="3"/>
  <c r="G653" i="3"/>
  <c r="H653" i="3"/>
  <c r="I653" i="3"/>
  <c r="F654" i="3"/>
  <c r="G654" i="3"/>
  <c r="F655" i="3"/>
  <c r="G655" i="3" s="1"/>
  <c r="H655" i="3" s="1"/>
  <c r="F656" i="3"/>
  <c r="G656" i="3"/>
  <c r="H656" i="3"/>
  <c r="I656" i="3"/>
  <c r="F657" i="3"/>
  <c r="G657" i="3"/>
  <c r="F658" i="3"/>
  <c r="G658" i="3"/>
  <c r="H658" i="3"/>
  <c r="I658" i="3"/>
  <c r="F659" i="3"/>
  <c r="G659" i="3" s="1"/>
  <c r="H659" i="3" s="1"/>
  <c r="I659" i="3"/>
  <c r="F660" i="3"/>
  <c r="G660" i="3"/>
  <c r="H660" i="3" s="1"/>
  <c r="F661" i="3"/>
  <c r="G661" i="3"/>
  <c r="I661" i="3" s="1"/>
  <c r="F662" i="3"/>
  <c r="G662" i="3"/>
  <c r="F663" i="3"/>
  <c r="G663" i="3"/>
  <c r="I663" i="3" s="1"/>
  <c r="H663" i="3"/>
  <c r="F664" i="3"/>
  <c r="G664" i="3"/>
  <c r="H664" i="3"/>
  <c r="I664" i="3"/>
  <c r="F665" i="3"/>
  <c r="G665" i="3" s="1"/>
  <c r="F666" i="3"/>
  <c r="G666" i="3"/>
  <c r="I666" i="3" s="1"/>
  <c r="F667" i="3"/>
  <c r="G667" i="3" s="1"/>
  <c r="F668" i="3"/>
  <c r="G668" i="3"/>
  <c r="I668" i="3" s="1"/>
  <c r="F669" i="3"/>
  <c r="G669" i="3"/>
  <c r="F670" i="3"/>
  <c r="G670" i="3"/>
  <c r="F671" i="3"/>
  <c r="G671" i="3"/>
  <c r="F672" i="3"/>
  <c r="G672" i="3"/>
  <c r="H672" i="3"/>
  <c r="I672" i="3"/>
  <c r="F673" i="3"/>
  <c r="G673" i="3" s="1"/>
  <c r="I673" i="3" s="1"/>
  <c r="H673" i="3"/>
  <c r="F674" i="3"/>
  <c r="G674" i="3" s="1"/>
  <c r="F675" i="3"/>
  <c r="G675" i="3" s="1"/>
  <c r="H675" i="3" s="1"/>
  <c r="F676" i="3"/>
  <c r="G676" i="3"/>
  <c r="H676" i="3" s="1"/>
  <c r="F677" i="3"/>
  <c r="G677" i="3"/>
  <c r="H677" i="3" s="1"/>
  <c r="I677" i="3"/>
  <c r="F678" i="3"/>
  <c r="G678" i="3" s="1"/>
  <c r="F679" i="3"/>
  <c r="G679" i="3" s="1"/>
  <c r="H679" i="3" s="1"/>
  <c r="F680" i="3"/>
  <c r="G680" i="3"/>
  <c r="H680" i="3"/>
  <c r="I680" i="3"/>
  <c r="F681" i="3"/>
  <c r="G681" i="3"/>
  <c r="I681" i="3" s="1"/>
  <c r="F682" i="3"/>
  <c r="G682" i="3" s="1"/>
  <c r="H682" i="3"/>
  <c r="I682" i="3"/>
  <c r="F683" i="3"/>
  <c r="G683" i="3" s="1"/>
  <c r="H683" i="3" s="1"/>
  <c r="I683" i="3"/>
  <c r="F684" i="3"/>
  <c r="G684" i="3" s="1"/>
  <c r="H684" i="3" s="1"/>
  <c r="F685" i="3"/>
  <c r="G685" i="3"/>
  <c r="H685" i="3"/>
  <c r="I685" i="3"/>
  <c r="F686" i="3"/>
  <c r="G686" i="3"/>
  <c r="F687" i="3"/>
  <c r="G687" i="3" s="1"/>
  <c r="H687" i="3" s="1"/>
  <c r="F688" i="3"/>
  <c r="G688" i="3"/>
  <c r="H688" i="3"/>
  <c r="I688" i="3"/>
  <c r="F689" i="3"/>
  <c r="G689" i="3" s="1"/>
  <c r="F690" i="3"/>
  <c r="G690" i="3"/>
  <c r="I690" i="3" s="1"/>
  <c r="H690" i="3"/>
  <c r="F691" i="3"/>
  <c r="G691" i="3" s="1"/>
  <c r="H691" i="3" s="1"/>
  <c r="F692" i="3"/>
  <c r="G692" i="3"/>
  <c r="I692" i="3" s="1"/>
  <c r="H692" i="3"/>
  <c r="F693" i="3"/>
  <c r="G693" i="3"/>
  <c r="H693" i="3" s="1"/>
  <c r="F694" i="3"/>
  <c r="G694" i="3" s="1"/>
  <c r="F695" i="3"/>
  <c r="G695" i="3"/>
  <c r="I695" i="3" s="1"/>
  <c r="H695" i="3"/>
  <c r="F696" i="3"/>
  <c r="G696" i="3"/>
  <c r="H696" i="3" s="1"/>
  <c r="I696" i="3"/>
  <c r="F697" i="3"/>
  <c r="G697" i="3" s="1"/>
  <c r="I697" i="3" s="1"/>
  <c r="H697" i="3"/>
  <c r="F698" i="3"/>
  <c r="G698" i="3" s="1"/>
  <c r="H698" i="3" s="1"/>
  <c r="F699" i="3"/>
  <c r="G699" i="3" s="1"/>
  <c r="H699" i="3"/>
  <c r="I699" i="3"/>
  <c r="F700" i="3"/>
  <c r="G700" i="3"/>
  <c r="H700" i="3" s="1"/>
  <c r="F701" i="3"/>
  <c r="G701" i="3"/>
  <c r="I701" i="3" s="1"/>
  <c r="F702" i="3"/>
  <c r="G702" i="3"/>
  <c r="H702" i="3" s="1"/>
  <c r="I702" i="3"/>
  <c r="F703" i="3"/>
  <c r="G703" i="3" s="1"/>
  <c r="F704" i="3"/>
  <c r="G704" i="3"/>
  <c r="H704" i="3" s="1"/>
  <c r="I704" i="3"/>
  <c r="F705" i="3"/>
  <c r="G705" i="3" s="1"/>
  <c r="I705" i="3" s="1"/>
  <c r="F706" i="3"/>
  <c r="G706" i="3" s="1"/>
  <c r="H706" i="3" s="1"/>
  <c r="F707" i="3"/>
  <c r="G707" i="3" s="1"/>
  <c r="H707" i="3"/>
  <c r="I707" i="3"/>
  <c r="F708" i="3"/>
  <c r="G708" i="3"/>
  <c r="I708" i="3" s="1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7" i="3"/>
  <c r="J7" i="3"/>
  <c r="F8" i="3"/>
  <c r="F9" i="3"/>
  <c r="G9" i="3" s="1"/>
  <c r="H9" i="3" s="1"/>
  <c r="F10" i="3"/>
  <c r="G10" i="3" s="1"/>
  <c r="F11" i="3"/>
  <c r="G11" i="3" s="1"/>
  <c r="H11" i="3" s="1"/>
  <c r="F12" i="3"/>
  <c r="G12" i="3" s="1"/>
  <c r="H12" i="3" s="1"/>
  <c r="F13" i="3"/>
  <c r="F14" i="3"/>
  <c r="G14" i="3" s="1"/>
  <c r="H14" i="3" s="1"/>
  <c r="F15" i="3"/>
  <c r="G15" i="3" s="1"/>
  <c r="F16" i="3"/>
  <c r="G16" i="3" s="1"/>
  <c r="F17" i="3"/>
  <c r="G17" i="3" s="1"/>
  <c r="H17" i="3" s="1"/>
  <c r="F18" i="3"/>
  <c r="G18" i="3" s="1"/>
  <c r="F19" i="3"/>
  <c r="G19" i="3" s="1"/>
  <c r="H19" i="3" s="1"/>
  <c r="F20" i="3"/>
  <c r="G20" i="3" s="1"/>
  <c r="H20" i="3" s="1"/>
  <c r="F21" i="3"/>
  <c r="G21" i="3" s="1"/>
  <c r="H21" i="3" s="1"/>
  <c r="F22" i="3"/>
  <c r="G22" i="3" s="1"/>
  <c r="H22" i="3" s="1"/>
  <c r="F23" i="3"/>
  <c r="G23" i="3" s="1"/>
  <c r="F24" i="3"/>
  <c r="G24" i="3" s="1"/>
  <c r="F25" i="3"/>
  <c r="G25" i="3" s="1"/>
  <c r="F26" i="3"/>
  <c r="G26" i="3" s="1"/>
  <c r="F27" i="3"/>
  <c r="G27" i="3" s="1"/>
  <c r="F28" i="3"/>
  <c r="F29" i="3"/>
  <c r="G29" i="3" s="1"/>
  <c r="H29" i="3" s="1"/>
  <c r="F30" i="3"/>
  <c r="G30" i="3" s="1"/>
  <c r="H30" i="3" s="1"/>
  <c r="F31" i="3"/>
  <c r="G31" i="3" s="1"/>
  <c r="F32" i="3"/>
  <c r="G32" i="3" s="1"/>
  <c r="F33" i="3"/>
  <c r="G33" i="3" s="1"/>
  <c r="H33" i="3" s="1"/>
  <c r="F34" i="3"/>
  <c r="G34" i="3" s="1"/>
  <c r="F35" i="3"/>
  <c r="G35" i="3" s="1"/>
  <c r="H35" i="3" s="1"/>
  <c r="F36" i="3"/>
  <c r="G36" i="3" s="1"/>
  <c r="H36" i="3" s="1"/>
  <c r="F37" i="3"/>
  <c r="G37" i="3" s="1"/>
  <c r="H37" i="3" s="1"/>
  <c r="F38" i="3"/>
  <c r="G38" i="3" s="1"/>
  <c r="F39" i="3"/>
  <c r="G39" i="3" s="1"/>
  <c r="F40" i="3"/>
  <c r="G40" i="3" s="1"/>
  <c r="F41" i="3"/>
  <c r="G41" i="3" s="1"/>
  <c r="H41" i="3" s="1"/>
  <c r="F42" i="3"/>
  <c r="G42" i="3" s="1"/>
  <c r="F43" i="3"/>
  <c r="G43" i="3" s="1"/>
  <c r="H43" i="3" s="1"/>
  <c r="F44" i="3"/>
  <c r="G44" i="3" s="1"/>
  <c r="F45" i="3"/>
  <c r="G45" i="3" s="1"/>
  <c r="I45" i="3" s="1"/>
  <c r="F46" i="3"/>
  <c r="G46" i="3" s="1"/>
  <c r="H46" i="3" s="1"/>
  <c r="F47" i="3"/>
  <c r="G47" i="3" s="1"/>
  <c r="F48" i="3"/>
  <c r="G48" i="3" s="1"/>
  <c r="F49" i="3"/>
  <c r="G49" i="3" s="1"/>
  <c r="F50" i="3"/>
  <c r="G50" i="3" s="1"/>
  <c r="F51" i="3"/>
  <c r="G51" i="3" s="1"/>
  <c r="F52" i="3"/>
  <c r="G52" i="3" s="1"/>
  <c r="H52" i="3" s="1"/>
  <c r="F53" i="3"/>
  <c r="G53" i="3" s="1"/>
  <c r="H53" i="3" s="1"/>
  <c r="F54" i="3"/>
  <c r="G54" i="3" s="1"/>
  <c r="F55" i="3"/>
  <c r="F56" i="3"/>
  <c r="G56" i="3" s="1"/>
  <c r="F57" i="3"/>
  <c r="G57" i="3" s="1"/>
  <c r="H57" i="3" s="1"/>
  <c r="F58" i="3"/>
  <c r="G58" i="3" s="1"/>
  <c r="F59" i="3"/>
  <c r="G59" i="3" s="1"/>
  <c r="F60" i="3"/>
  <c r="G60" i="3" s="1"/>
  <c r="F61" i="3"/>
  <c r="G61" i="3" s="1"/>
  <c r="H61" i="3" s="1"/>
  <c r="F62" i="3"/>
  <c r="G62" i="3" s="1"/>
  <c r="H62" i="3" s="1"/>
  <c r="F63" i="3"/>
  <c r="G63" i="3" s="1"/>
  <c r="F64" i="3"/>
  <c r="G64" i="3" s="1"/>
  <c r="F65" i="3"/>
  <c r="G65" i="3" s="1"/>
  <c r="H65" i="3" s="1"/>
  <c r="F66" i="3"/>
  <c r="G66" i="3" s="1"/>
  <c r="F67" i="3"/>
  <c r="G67" i="3" s="1"/>
  <c r="H67" i="3" s="1"/>
  <c r="F68" i="3"/>
  <c r="G68" i="3" s="1"/>
  <c r="H68" i="3" s="1"/>
  <c r="F69" i="3"/>
  <c r="G69" i="3" s="1"/>
  <c r="I69" i="3" s="1"/>
  <c r="F70" i="3"/>
  <c r="G70" i="3" s="1"/>
  <c r="F71" i="3"/>
  <c r="G71" i="3" s="1"/>
  <c r="F72" i="3"/>
  <c r="G72" i="3" s="1"/>
  <c r="F73" i="3"/>
  <c r="G73" i="3" s="1"/>
  <c r="H73" i="3" s="1"/>
  <c r="F74" i="3"/>
  <c r="G74" i="3" s="1"/>
  <c r="H74" i="3" s="1"/>
  <c r="F75" i="3"/>
  <c r="G75" i="3" s="1"/>
  <c r="I75" i="3" s="1"/>
  <c r="F76" i="3"/>
  <c r="G76" i="3" s="1"/>
  <c r="H76" i="3" s="1"/>
  <c r="F77" i="3"/>
  <c r="F78" i="3"/>
  <c r="F79" i="3"/>
  <c r="F80" i="3"/>
  <c r="F81" i="3"/>
  <c r="G81" i="3" s="1"/>
  <c r="F82" i="3"/>
  <c r="G82" i="3" s="1"/>
  <c r="F83" i="3"/>
  <c r="G83" i="3" s="1"/>
  <c r="H83" i="3" s="1"/>
  <c r="F84" i="3"/>
  <c r="G84" i="3" s="1"/>
  <c r="H84" i="3" s="1"/>
  <c r="F85" i="3"/>
  <c r="G85" i="3" s="1"/>
  <c r="I85" i="3" s="1"/>
  <c r="F86" i="3"/>
  <c r="G86" i="3" s="1"/>
  <c r="H86" i="3" s="1"/>
  <c r="F87" i="3"/>
  <c r="G87" i="3" s="1"/>
  <c r="F88" i="3"/>
  <c r="G88" i="3" s="1"/>
  <c r="F89" i="3"/>
  <c r="G89" i="3" s="1"/>
  <c r="H89" i="3" s="1"/>
  <c r="F90" i="3"/>
  <c r="G90" i="3" s="1"/>
  <c r="F91" i="3"/>
  <c r="G91" i="3" s="1"/>
  <c r="H91" i="3" s="1"/>
  <c r="F92" i="3"/>
  <c r="G92" i="3" s="1"/>
  <c r="H92" i="3" s="1"/>
  <c r="F93" i="3"/>
  <c r="F94" i="3"/>
  <c r="G94" i="3" s="1"/>
  <c r="F95" i="3"/>
  <c r="G95" i="3" s="1"/>
  <c r="F96" i="3"/>
  <c r="G96" i="3" s="1"/>
  <c r="F97" i="3"/>
  <c r="G97" i="3" s="1"/>
  <c r="H97" i="3" s="1"/>
  <c r="F98" i="3"/>
  <c r="G98" i="3" s="1"/>
  <c r="F99" i="3"/>
  <c r="G99" i="3" s="1"/>
  <c r="H99" i="3" s="1"/>
  <c r="F100" i="3"/>
  <c r="F101" i="3"/>
  <c r="G101" i="3" s="1"/>
  <c r="H101" i="3" s="1"/>
  <c r="F102" i="3"/>
  <c r="G102" i="3" s="1"/>
  <c r="F103" i="3"/>
  <c r="G103" i="3" s="1"/>
  <c r="F104" i="3"/>
  <c r="G104" i="3" s="1"/>
  <c r="F105" i="3"/>
  <c r="G105" i="3" s="1"/>
  <c r="H105" i="3" s="1"/>
  <c r="F106" i="3"/>
  <c r="G106" i="3" s="1"/>
  <c r="F107" i="3"/>
  <c r="G107" i="3" s="1"/>
  <c r="I107" i="3" s="1"/>
  <c r="F108" i="3"/>
  <c r="G108" i="3" s="1"/>
  <c r="F109" i="3"/>
  <c r="G109" i="3" s="1"/>
  <c r="H109" i="3" s="1"/>
  <c r="F110" i="3"/>
  <c r="G110" i="3" s="1"/>
  <c r="F111" i="3"/>
  <c r="F112" i="3"/>
  <c r="G112" i="3" s="1"/>
  <c r="F113" i="3"/>
  <c r="G113" i="3" s="1"/>
  <c r="H113" i="3" s="1"/>
  <c r="F114" i="3"/>
  <c r="G114" i="3" s="1"/>
  <c r="F115" i="3"/>
  <c r="G115" i="3" s="1"/>
  <c r="I115" i="3" s="1"/>
  <c r="F116" i="3"/>
  <c r="G116" i="3" s="1"/>
  <c r="H116" i="3" s="1"/>
  <c r="F117" i="3"/>
  <c r="F118" i="3"/>
  <c r="G118" i="3" s="1"/>
  <c r="F119" i="3"/>
  <c r="G119" i="3" s="1"/>
  <c r="F120" i="3"/>
  <c r="G120" i="3" s="1"/>
  <c r="F121" i="3"/>
  <c r="G121" i="3" s="1"/>
  <c r="H121" i="3" s="1"/>
  <c r="F122" i="3"/>
  <c r="G122" i="3" s="1"/>
  <c r="F123" i="3"/>
  <c r="G123" i="3" s="1"/>
  <c r="I123" i="3" s="1"/>
  <c r="F124" i="3"/>
  <c r="G124" i="3" s="1"/>
  <c r="H124" i="3" s="1"/>
  <c r="F125" i="3"/>
  <c r="F126" i="3"/>
  <c r="F127" i="3"/>
  <c r="F128" i="3"/>
  <c r="G128" i="3" s="1"/>
  <c r="F129" i="3"/>
  <c r="G129" i="3" s="1"/>
  <c r="H129" i="3" s="1"/>
  <c r="F130" i="3"/>
  <c r="G130" i="3" s="1"/>
  <c r="F131" i="3"/>
  <c r="G131" i="3" s="1"/>
  <c r="H131" i="3" s="1"/>
  <c r="F132" i="3"/>
  <c r="G132" i="3" s="1"/>
  <c r="F133" i="3"/>
  <c r="G133" i="3" s="1"/>
  <c r="H133" i="3" s="1"/>
  <c r="F134" i="3"/>
  <c r="G134" i="3" s="1"/>
  <c r="F135" i="3"/>
  <c r="G135" i="3" s="1"/>
  <c r="F136" i="3"/>
  <c r="G136" i="3" s="1"/>
  <c r="F137" i="3"/>
  <c r="G137" i="3" s="1"/>
  <c r="H137" i="3" s="1"/>
  <c r="F138" i="3"/>
  <c r="G138" i="3" s="1"/>
  <c r="F139" i="3"/>
  <c r="G139" i="3" s="1"/>
  <c r="I139" i="3" s="1"/>
  <c r="F140" i="3"/>
  <c r="G140" i="3" s="1"/>
  <c r="F141" i="3"/>
  <c r="G141" i="3" s="1"/>
  <c r="H141" i="3" s="1"/>
  <c r="F142" i="3"/>
  <c r="G142" i="3" s="1"/>
  <c r="F143" i="3"/>
  <c r="G143" i="3" s="1"/>
  <c r="F144" i="3"/>
  <c r="G144" i="3" s="1"/>
  <c r="F145" i="3"/>
  <c r="G145" i="3" s="1"/>
  <c r="F146" i="3"/>
  <c r="G146" i="3" s="1"/>
  <c r="F147" i="3"/>
  <c r="G147" i="3" s="1"/>
  <c r="H147" i="3" s="1"/>
  <c r="F148" i="3"/>
  <c r="G148" i="3" s="1"/>
  <c r="H148" i="3" s="1"/>
  <c r="F149" i="3"/>
  <c r="G149" i="3" s="1"/>
  <c r="H149" i="3" s="1"/>
  <c r="F150" i="3"/>
  <c r="F151" i="3"/>
  <c r="F152" i="3"/>
  <c r="G152" i="3" s="1"/>
  <c r="F153" i="3"/>
  <c r="G153" i="3" s="1"/>
  <c r="H153" i="3" s="1"/>
  <c r="F154" i="3"/>
  <c r="G154" i="3" s="1"/>
  <c r="F155" i="3"/>
  <c r="G155" i="3" s="1"/>
  <c r="H155" i="3" s="1"/>
  <c r="F156" i="3"/>
  <c r="G156" i="3" s="1"/>
  <c r="H156" i="3" s="1"/>
  <c r="F157" i="3"/>
  <c r="G157" i="3" s="1"/>
  <c r="H157" i="3" s="1"/>
  <c r="F158" i="3"/>
  <c r="G158" i="3" s="1"/>
  <c r="F159" i="3"/>
  <c r="G159" i="3" s="1"/>
  <c r="F160" i="3"/>
  <c r="G160" i="3" s="1"/>
  <c r="F161" i="3"/>
  <c r="G161" i="3" s="1"/>
  <c r="F162" i="3"/>
  <c r="G162" i="3" s="1"/>
  <c r="F163" i="3"/>
  <c r="G163" i="3" s="1"/>
  <c r="H163" i="3" s="1"/>
  <c r="F164" i="3"/>
  <c r="G164" i="3" s="1"/>
  <c r="F165" i="3"/>
  <c r="G165" i="3" s="1"/>
  <c r="H165" i="3" s="1"/>
  <c r="F166" i="3"/>
  <c r="G166" i="3" s="1"/>
  <c r="F167" i="3"/>
  <c r="G167" i="3" s="1"/>
  <c r="F168" i="3"/>
  <c r="G168" i="3" s="1"/>
  <c r="F169" i="3"/>
  <c r="G169" i="3" s="1"/>
  <c r="F170" i="3"/>
  <c r="G170" i="3" s="1"/>
  <c r="F171" i="3"/>
  <c r="G171" i="3" s="1"/>
  <c r="F172" i="3"/>
  <c r="G172" i="3" s="1"/>
  <c r="H172" i="3" s="1"/>
  <c r="F173" i="3"/>
  <c r="G173" i="3" s="1"/>
  <c r="H173" i="3" s="1"/>
  <c r="F174" i="3"/>
  <c r="F175" i="3"/>
  <c r="G175" i="3" s="1"/>
  <c r="F176" i="3"/>
  <c r="G176" i="3" s="1"/>
  <c r="F177" i="3"/>
  <c r="G177" i="3" s="1"/>
  <c r="H177" i="3" s="1"/>
  <c r="F178" i="3"/>
  <c r="G178" i="3" s="1"/>
  <c r="F179" i="3"/>
  <c r="G179" i="3" s="1"/>
  <c r="I179" i="3" s="1"/>
  <c r="F180" i="3"/>
  <c r="G180" i="3" s="1"/>
  <c r="H180" i="3" s="1"/>
  <c r="F181" i="3"/>
  <c r="G181" i="3" s="1"/>
  <c r="F182" i="3"/>
  <c r="G182" i="3" s="1"/>
  <c r="F183" i="3"/>
  <c r="G183" i="3" s="1"/>
  <c r="F184" i="3"/>
  <c r="F185" i="3"/>
  <c r="G185" i="3" s="1"/>
  <c r="F186" i="3"/>
  <c r="G186" i="3" s="1"/>
  <c r="F187" i="3"/>
  <c r="G187" i="3" s="1"/>
  <c r="I187" i="3" s="1"/>
  <c r="F188" i="3"/>
  <c r="G188" i="3" s="1"/>
  <c r="H188" i="3" s="1"/>
  <c r="F189" i="3"/>
  <c r="G189" i="3" s="1"/>
  <c r="H189" i="3" s="1"/>
  <c r="F190" i="3"/>
  <c r="F191" i="3"/>
  <c r="G191" i="3" s="1"/>
  <c r="F192" i="3"/>
  <c r="G192" i="3" s="1"/>
  <c r="F193" i="3"/>
  <c r="G193" i="3" s="1"/>
  <c r="F194" i="3"/>
  <c r="G194" i="3" s="1"/>
  <c r="F195" i="3"/>
  <c r="G195" i="3" s="1"/>
  <c r="H195" i="3" s="1"/>
  <c r="F196" i="3"/>
  <c r="G196" i="3" s="1"/>
  <c r="H196" i="3" s="1"/>
  <c r="F197" i="3"/>
  <c r="F198" i="3"/>
  <c r="G198" i="3" s="1"/>
  <c r="F199" i="3"/>
  <c r="G199" i="3" s="1"/>
  <c r="F200" i="3"/>
  <c r="G200" i="3" s="1"/>
  <c r="F201" i="3"/>
  <c r="G201" i="3" s="1"/>
  <c r="F202" i="3"/>
  <c r="G202" i="3" s="1"/>
  <c r="F203" i="3"/>
  <c r="G203" i="3" s="1"/>
  <c r="I203" i="3" s="1"/>
  <c r="F204" i="3"/>
  <c r="G204" i="3" s="1"/>
  <c r="F205" i="3"/>
  <c r="G205" i="3" s="1"/>
  <c r="H205" i="3" s="1"/>
  <c r="F206" i="3"/>
  <c r="G206" i="3" s="1"/>
  <c r="H206" i="3" s="1"/>
  <c r="F207" i="3"/>
  <c r="G207" i="3" s="1"/>
  <c r="F208" i="3"/>
  <c r="G208" i="3" s="1"/>
  <c r="F209" i="3"/>
  <c r="G209" i="3" s="1"/>
  <c r="F210" i="3"/>
  <c r="G210" i="3" s="1"/>
  <c r="F211" i="3"/>
  <c r="G211" i="3" s="1"/>
  <c r="H211" i="3" s="1"/>
  <c r="F212" i="3"/>
  <c r="G212" i="3" s="1"/>
  <c r="H212" i="3" s="1"/>
  <c r="F213" i="3"/>
  <c r="G213" i="3" s="1"/>
  <c r="I213" i="3" s="1"/>
  <c r="F214" i="3"/>
  <c r="F215" i="3"/>
  <c r="F216" i="3"/>
  <c r="G216" i="3" s="1"/>
  <c r="F217" i="3"/>
  <c r="G217" i="3" s="1"/>
  <c r="F218" i="3"/>
  <c r="G218" i="3" s="1"/>
  <c r="F219" i="3"/>
  <c r="G219" i="3" s="1"/>
  <c r="H219" i="3" s="1"/>
  <c r="F220" i="3"/>
  <c r="G220" i="3" s="1"/>
  <c r="H220" i="3" s="1"/>
  <c r="F221" i="3"/>
  <c r="G221" i="3" s="1"/>
  <c r="I221" i="3" s="1"/>
  <c r="F222" i="3"/>
  <c r="G222" i="3" s="1"/>
  <c r="H222" i="3" s="1"/>
  <c r="F223" i="3"/>
  <c r="G223" i="3" s="1"/>
  <c r="F224" i="3"/>
  <c r="G224" i="3" s="1"/>
  <c r="F225" i="3"/>
  <c r="G225" i="3" s="1"/>
  <c r="F226" i="3"/>
  <c r="G226" i="3" s="1"/>
  <c r="F227" i="3"/>
  <c r="G227" i="3" s="1"/>
  <c r="H227" i="3" s="1"/>
  <c r="F228" i="3"/>
  <c r="G228" i="3" s="1"/>
  <c r="H228" i="3" s="1"/>
  <c r="F229" i="3"/>
  <c r="G229" i="3" s="1"/>
  <c r="H229" i="3" s="1"/>
  <c r="F230" i="3"/>
  <c r="G230" i="3" s="1"/>
  <c r="F231" i="3"/>
  <c r="G231" i="3" s="1"/>
  <c r="F232" i="3"/>
  <c r="G232" i="3" s="1"/>
  <c r="F233" i="3"/>
  <c r="G233" i="3" s="1"/>
  <c r="F234" i="3"/>
  <c r="G234" i="3" s="1"/>
  <c r="F235" i="3"/>
  <c r="G235" i="3" s="1"/>
  <c r="I235" i="3" s="1"/>
  <c r="F236" i="3"/>
  <c r="G236" i="3" s="1"/>
  <c r="H236" i="3" s="1"/>
  <c r="F237" i="3"/>
  <c r="G237" i="3" s="1"/>
  <c r="H237" i="3" s="1"/>
  <c r="F238" i="3"/>
  <c r="G238" i="3" s="1"/>
  <c r="H238" i="3" s="1"/>
  <c r="F239" i="3"/>
  <c r="G239" i="3" s="1"/>
  <c r="F240" i="3"/>
  <c r="G240" i="3" s="1"/>
  <c r="F241" i="3"/>
  <c r="G241" i="3" s="1"/>
  <c r="H241" i="3" s="1"/>
  <c r="F242" i="3"/>
  <c r="G242" i="3" s="1"/>
  <c r="F243" i="3"/>
  <c r="G243" i="3" s="1"/>
  <c r="I243" i="3" s="1"/>
  <c r="F244" i="3"/>
  <c r="G244" i="3" s="1"/>
  <c r="H244" i="3" s="1"/>
  <c r="F245" i="3"/>
  <c r="F246" i="3"/>
  <c r="F247" i="3"/>
  <c r="G247" i="3" s="1"/>
  <c r="F248" i="3"/>
  <c r="G248" i="3" s="1"/>
  <c r="F249" i="3"/>
  <c r="G249" i="3" s="1"/>
  <c r="F250" i="3"/>
  <c r="G250" i="3" s="1"/>
  <c r="F251" i="3"/>
  <c r="G251" i="3" s="1"/>
  <c r="I251" i="3" s="1"/>
  <c r="F252" i="3"/>
  <c r="G252" i="3" s="1"/>
  <c r="H252" i="3" s="1"/>
  <c r="F253" i="3"/>
  <c r="F254" i="3"/>
  <c r="G254" i="3" s="1"/>
  <c r="H254" i="3" s="1"/>
  <c r="F255" i="3"/>
  <c r="F256" i="3"/>
  <c r="G256" i="3" s="1"/>
  <c r="F257" i="3"/>
  <c r="G257" i="3" s="1"/>
  <c r="F258" i="3"/>
  <c r="G258" i="3" s="1"/>
  <c r="F259" i="3"/>
  <c r="G259" i="3" s="1"/>
  <c r="I259" i="3" s="1"/>
  <c r="F260" i="3"/>
  <c r="G260" i="3" s="1"/>
  <c r="H260" i="3" s="1"/>
  <c r="F261" i="3"/>
  <c r="G261" i="3" s="1"/>
  <c r="F262" i="3"/>
  <c r="G262" i="3" s="1"/>
  <c r="F263" i="3"/>
  <c r="G263" i="3" s="1"/>
  <c r="F264" i="3"/>
  <c r="G264" i="3" s="1"/>
  <c r="F265" i="3"/>
  <c r="G265" i="3" s="1"/>
  <c r="F266" i="3"/>
  <c r="G266" i="3" s="1"/>
  <c r="F267" i="3"/>
  <c r="G267" i="3" s="1"/>
  <c r="H267" i="3" s="1"/>
  <c r="F268" i="3"/>
  <c r="G268" i="3" s="1"/>
  <c r="F269" i="3"/>
  <c r="G269" i="3" s="1"/>
  <c r="H269" i="3" s="1"/>
  <c r="F270" i="3"/>
  <c r="G270" i="3" s="1"/>
  <c r="F271" i="3"/>
  <c r="G271" i="3" s="1"/>
  <c r="F272" i="3"/>
  <c r="G272" i="3" s="1"/>
  <c r="F273" i="3"/>
  <c r="G273" i="3" s="1"/>
  <c r="F274" i="3"/>
  <c r="G274" i="3" s="1"/>
  <c r="F275" i="3"/>
  <c r="G275" i="3" s="1"/>
  <c r="I275" i="3" s="1"/>
  <c r="F276" i="3"/>
  <c r="G276" i="3" s="1"/>
  <c r="H276" i="3" s="1"/>
  <c r="F277" i="3"/>
  <c r="F278" i="3"/>
  <c r="F279" i="3"/>
  <c r="F280" i="3"/>
  <c r="G280" i="3" s="1"/>
  <c r="F281" i="3"/>
  <c r="G281" i="3" s="1"/>
  <c r="F282" i="3"/>
  <c r="G282" i="3" s="1"/>
  <c r="F283" i="3"/>
  <c r="G283" i="3" s="1"/>
  <c r="H283" i="3" s="1"/>
  <c r="F284" i="3"/>
  <c r="G284" i="3" s="1"/>
  <c r="H284" i="3" s="1"/>
  <c r="F285" i="3"/>
  <c r="G285" i="3" s="1"/>
  <c r="H285" i="3" s="1"/>
  <c r="F286" i="3"/>
  <c r="G286" i="3" s="1"/>
  <c r="F287" i="3"/>
  <c r="G287" i="3" s="1"/>
  <c r="F288" i="3"/>
  <c r="G288" i="3" s="1"/>
  <c r="F289" i="3"/>
  <c r="G289" i="3" s="1"/>
  <c r="F290" i="3"/>
  <c r="G290" i="3" s="1"/>
  <c r="F291" i="3"/>
  <c r="G291" i="3" s="1"/>
  <c r="H291" i="3" s="1"/>
  <c r="F292" i="3"/>
  <c r="G292" i="3" s="1"/>
  <c r="H292" i="3" s="1"/>
  <c r="F293" i="3"/>
  <c r="G293" i="3" s="1"/>
  <c r="H293" i="3" s="1"/>
  <c r="F294" i="3"/>
  <c r="G294" i="3" s="1"/>
  <c r="H294" i="3" s="1"/>
  <c r="F295" i="3"/>
  <c r="F296" i="3"/>
  <c r="G296" i="3" s="1"/>
  <c r="F297" i="3"/>
  <c r="G297" i="3" s="1"/>
  <c r="F298" i="3"/>
  <c r="G298" i="3" s="1"/>
  <c r="F299" i="3"/>
  <c r="G299" i="3" s="1"/>
  <c r="I299" i="3" s="1"/>
  <c r="F300" i="3"/>
  <c r="G300" i="3" s="1"/>
  <c r="H300" i="3" s="1"/>
  <c r="F301" i="3"/>
  <c r="G301" i="3" s="1"/>
  <c r="H301" i="3" s="1"/>
  <c r="F302" i="3"/>
  <c r="G302" i="3" s="1"/>
  <c r="F303" i="3"/>
  <c r="G303" i="3" s="1"/>
  <c r="F304" i="3"/>
  <c r="G304" i="3" s="1"/>
  <c r="F305" i="3"/>
  <c r="G305" i="3" s="1"/>
  <c r="F306" i="3"/>
  <c r="G306" i="3" s="1"/>
  <c r="F307" i="3"/>
  <c r="G307" i="3" s="1"/>
  <c r="H307" i="3" s="1"/>
  <c r="F308" i="3"/>
  <c r="G308" i="3" s="1"/>
  <c r="H308" i="3" s="1"/>
  <c r="F7" i="3"/>
  <c r="G7" i="3" s="1"/>
  <c r="G8" i="3"/>
  <c r="G13" i="3"/>
  <c r="H13" i="3" s="1"/>
  <c r="G28" i="3"/>
  <c r="G55" i="3"/>
  <c r="G77" i="3"/>
  <c r="G78" i="3"/>
  <c r="I78" i="3" s="1"/>
  <c r="G79" i="3"/>
  <c r="G80" i="3"/>
  <c r="G93" i="3"/>
  <c r="H93" i="3" s="1"/>
  <c r="G100" i="3"/>
  <c r="G111" i="3"/>
  <c r="G117" i="3"/>
  <c r="H117" i="3" s="1"/>
  <c r="G125" i="3"/>
  <c r="G126" i="3"/>
  <c r="H126" i="3" s="1"/>
  <c r="G127" i="3"/>
  <c r="G150" i="3"/>
  <c r="H150" i="3" s="1"/>
  <c r="G151" i="3"/>
  <c r="G174" i="3"/>
  <c r="H174" i="3" s="1"/>
  <c r="G184" i="3"/>
  <c r="G190" i="3"/>
  <c r="I190" i="3" s="1"/>
  <c r="G197" i="3"/>
  <c r="I197" i="3" s="1"/>
  <c r="G214" i="3"/>
  <c r="H214" i="3" s="1"/>
  <c r="G215" i="3"/>
  <c r="G245" i="3"/>
  <c r="I245" i="3" s="1"/>
  <c r="G246" i="3"/>
  <c r="I246" i="3" s="1"/>
  <c r="G253" i="3"/>
  <c r="I253" i="3" s="1"/>
  <c r="G255" i="3"/>
  <c r="G277" i="3"/>
  <c r="I277" i="3" s="1"/>
  <c r="G278" i="3"/>
  <c r="H278" i="3" s="1"/>
  <c r="G279" i="3"/>
  <c r="G295" i="3"/>
  <c r="H703" i="3" l="1"/>
  <c r="I703" i="3"/>
  <c r="H694" i="3"/>
  <c r="I694" i="3"/>
  <c r="I689" i="3"/>
  <c r="H689" i="3"/>
  <c r="H674" i="3"/>
  <c r="I674" i="3"/>
  <c r="H671" i="3"/>
  <c r="I671" i="3"/>
  <c r="H594" i="3"/>
  <c r="I594" i="3"/>
  <c r="H669" i="3"/>
  <c r="I669" i="3"/>
  <c r="H636" i="3"/>
  <c r="I636" i="3"/>
  <c r="H626" i="3"/>
  <c r="I626" i="3"/>
  <c r="H550" i="3"/>
  <c r="I550" i="3"/>
  <c r="I543" i="3"/>
  <c r="H543" i="3"/>
  <c r="H447" i="3"/>
  <c r="I447" i="3"/>
  <c r="I700" i="3"/>
  <c r="I698" i="3"/>
  <c r="I693" i="3"/>
  <c r="I691" i="3"/>
  <c r="I684" i="3"/>
  <c r="I660" i="3"/>
  <c r="I655" i="3"/>
  <c r="I645" i="3"/>
  <c r="H639" i="3"/>
  <c r="H630" i="3"/>
  <c r="I630" i="3"/>
  <c r="H622" i="3"/>
  <c r="I622" i="3"/>
  <c r="I615" i="3"/>
  <c r="H596" i="3"/>
  <c r="I596" i="3"/>
  <c r="H582" i="3"/>
  <c r="I582" i="3"/>
  <c r="I577" i="3"/>
  <c r="H577" i="3"/>
  <c r="H566" i="3"/>
  <c r="I566" i="3"/>
  <c r="I561" i="3"/>
  <c r="H561" i="3"/>
  <c r="H546" i="3"/>
  <c r="I546" i="3"/>
  <c r="I535" i="3"/>
  <c r="H535" i="3"/>
  <c r="I530" i="3"/>
  <c r="H530" i="3"/>
  <c r="H492" i="3"/>
  <c r="I492" i="3"/>
  <c r="I475" i="3"/>
  <c r="H475" i="3"/>
  <c r="H430" i="3"/>
  <c r="I430" i="3"/>
  <c r="H705" i="3"/>
  <c r="H686" i="3"/>
  <c r="I686" i="3"/>
  <c r="H681" i="3"/>
  <c r="I679" i="3"/>
  <c r="I676" i="3"/>
  <c r="H668" i="3"/>
  <c r="I665" i="3"/>
  <c r="H665" i="3"/>
  <c r="H652" i="3"/>
  <c r="H649" i="3"/>
  <c r="H641" i="3"/>
  <c r="I629" i="3"/>
  <c r="I625" i="3"/>
  <c r="H625" i="3"/>
  <c r="H618" i="3"/>
  <c r="I618" i="3"/>
  <c r="H588" i="3"/>
  <c r="H565" i="3"/>
  <c r="I565" i="3"/>
  <c r="H557" i="3"/>
  <c r="I557" i="3"/>
  <c r="I519" i="3"/>
  <c r="H519" i="3"/>
  <c r="I471" i="3"/>
  <c r="H471" i="3"/>
  <c r="I657" i="3"/>
  <c r="H657" i="3"/>
  <c r="H638" i="3"/>
  <c r="I638" i="3"/>
  <c r="I617" i="3"/>
  <c r="H617" i="3"/>
  <c r="H614" i="3"/>
  <c r="I614" i="3"/>
  <c r="H591" i="3"/>
  <c r="I591" i="3"/>
  <c r="H572" i="3"/>
  <c r="I572" i="3"/>
  <c r="H508" i="3"/>
  <c r="I508" i="3"/>
  <c r="I487" i="3"/>
  <c r="H487" i="3"/>
  <c r="H654" i="3"/>
  <c r="I654" i="3"/>
  <c r="H490" i="3"/>
  <c r="I490" i="3"/>
  <c r="H604" i="3"/>
  <c r="I604" i="3"/>
  <c r="H556" i="3"/>
  <c r="I556" i="3"/>
  <c r="H678" i="3"/>
  <c r="I678" i="3"/>
  <c r="H667" i="3"/>
  <c r="I667" i="3"/>
  <c r="H634" i="3"/>
  <c r="I634" i="3"/>
  <c r="H628" i="3"/>
  <c r="I628" i="3"/>
  <c r="H498" i="3"/>
  <c r="I498" i="3"/>
  <c r="H482" i="3"/>
  <c r="I482" i="3"/>
  <c r="I706" i="3"/>
  <c r="H701" i="3"/>
  <c r="I687" i="3"/>
  <c r="H661" i="3"/>
  <c r="I631" i="3"/>
  <c r="H607" i="3"/>
  <c r="I607" i="3"/>
  <c r="H602" i="3"/>
  <c r="I602" i="3"/>
  <c r="H598" i="3"/>
  <c r="I598" i="3"/>
  <c r="I593" i="3"/>
  <c r="H593" i="3"/>
  <c r="H586" i="3"/>
  <c r="H575" i="3"/>
  <c r="I575" i="3"/>
  <c r="H563" i="3"/>
  <c r="I563" i="3"/>
  <c r="I559" i="3"/>
  <c r="H559" i="3"/>
  <c r="H548" i="3"/>
  <c r="I548" i="3"/>
  <c r="H540" i="3"/>
  <c r="I540" i="3"/>
  <c r="H457" i="3"/>
  <c r="I457" i="3"/>
  <c r="H441" i="3"/>
  <c r="I441" i="3"/>
  <c r="I436" i="3"/>
  <c r="H436" i="3"/>
  <c r="H432" i="3"/>
  <c r="I432" i="3"/>
  <c r="I427" i="3"/>
  <c r="H427" i="3"/>
  <c r="H662" i="3"/>
  <c r="I662" i="3"/>
  <c r="H590" i="3"/>
  <c r="I590" i="3"/>
  <c r="H670" i="3"/>
  <c r="I670" i="3"/>
  <c r="I503" i="3"/>
  <c r="H503" i="3"/>
  <c r="H708" i="3"/>
  <c r="H666" i="3"/>
  <c r="H646" i="3"/>
  <c r="I646" i="3"/>
  <c r="H643" i="3"/>
  <c r="I643" i="3"/>
  <c r="I633" i="3"/>
  <c r="H633" i="3"/>
  <c r="H627" i="3"/>
  <c r="I627" i="3"/>
  <c r="H623" i="3"/>
  <c r="H620" i="3"/>
  <c r="I620" i="3"/>
  <c r="H609" i="3"/>
  <c r="I601" i="3"/>
  <c r="H601" i="3"/>
  <c r="I578" i="3"/>
  <c r="H574" i="3"/>
  <c r="I574" i="3"/>
  <c r="H570" i="3"/>
  <c r="I570" i="3"/>
  <c r="H567" i="3"/>
  <c r="I567" i="3"/>
  <c r="I554" i="3"/>
  <c r="I551" i="3"/>
  <c r="H551" i="3"/>
  <c r="H532" i="3"/>
  <c r="I532" i="3"/>
  <c r="H524" i="3"/>
  <c r="I524" i="3"/>
  <c r="I467" i="3"/>
  <c r="H467" i="3"/>
  <c r="H463" i="3"/>
  <c r="I463" i="3"/>
  <c r="H486" i="3"/>
  <c r="I486" i="3"/>
  <c r="I468" i="3"/>
  <c r="H468" i="3"/>
  <c r="H454" i="3"/>
  <c r="I454" i="3"/>
  <c r="H415" i="3"/>
  <c r="I415" i="3"/>
  <c r="I404" i="3"/>
  <c r="H404" i="3"/>
  <c r="H401" i="3"/>
  <c r="I401" i="3"/>
  <c r="I675" i="3"/>
  <c r="I611" i="3"/>
  <c r="I605" i="3"/>
  <c r="H545" i="3"/>
  <c r="I514" i="3"/>
  <c r="H510" i="3"/>
  <c r="I510" i="3"/>
  <c r="I501" i="3"/>
  <c r="I499" i="3"/>
  <c r="H481" i="3"/>
  <c r="H479" i="3"/>
  <c r="I476" i="3"/>
  <c r="I423" i="3"/>
  <c r="H403" i="3"/>
  <c r="I400" i="3"/>
  <c r="H377" i="3"/>
  <c r="I377" i="3"/>
  <c r="H353" i="3"/>
  <c r="I353" i="3"/>
  <c r="I603" i="3"/>
  <c r="I599" i="3"/>
  <c r="I597" i="3"/>
  <c r="I564" i="3"/>
  <c r="I562" i="3"/>
  <c r="I538" i="3"/>
  <c r="H534" i="3"/>
  <c r="I534" i="3"/>
  <c r="I523" i="3"/>
  <c r="H505" i="3"/>
  <c r="I459" i="3"/>
  <c r="H459" i="3"/>
  <c r="I450" i="3"/>
  <c r="I414" i="3"/>
  <c r="I396" i="3"/>
  <c r="H361" i="3"/>
  <c r="I361" i="3"/>
  <c r="I595" i="3"/>
  <c r="H585" i="3"/>
  <c r="H558" i="3"/>
  <c r="I558" i="3"/>
  <c r="I547" i="3"/>
  <c r="H529" i="3"/>
  <c r="H494" i="3"/>
  <c r="I494" i="3"/>
  <c r="I483" i="3"/>
  <c r="H470" i="3"/>
  <c r="I470" i="3"/>
  <c r="H453" i="3"/>
  <c r="I453" i="3"/>
  <c r="H439" i="3"/>
  <c r="H433" i="3"/>
  <c r="I433" i="3"/>
  <c r="H383" i="3"/>
  <c r="I383" i="3"/>
  <c r="H376" i="3"/>
  <c r="I376" i="3"/>
  <c r="H312" i="3"/>
  <c r="I312" i="3"/>
  <c r="I583" i="3"/>
  <c r="I581" i="3"/>
  <c r="H518" i="3"/>
  <c r="I518" i="3"/>
  <c r="H464" i="3"/>
  <c r="I464" i="3"/>
  <c r="I452" i="3"/>
  <c r="H452" i="3"/>
  <c r="H417" i="3"/>
  <c r="I417" i="3"/>
  <c r="H409" i="3"/>
  <c r="I409" i="3"/>
  <c r="H382" i="3"/>
  <c r="I382" i="3"/>
  <c r="H335" i="3"/>
  <c r="I335" i="3"/>
  <c r="I579" i="3"/>
  <c r="H569" i="3"/>
  <c r="H542" i="3"/>
  <c r="I542" i="3"/>
  <c r="I531" i="3"/>
  <c r="H513" i="3"/>
  <c r="H511" i="3"/>
  <c r="I500" i="3"/>
  <c r="H456" i="3"/>
  <c r="I456" i="3"/>
  <c r="H446" i="3"/>
  <c r="I446" i="3"/>
  <c r="I435" i="3"/>
  <c r="H435" i="3"/>
  <c r="H429" i="3"/>
  <c r="H422" i="3"/>
  <c r="I422" i="3"/>
  <c r="I419" i="3"/>
  <c r="H419" i="3"/>
  <c r="H398" i="3"/>
  <c r="I395" i="3"/>
  <c r="H395" i="3"/>
  <c r="H372" i="3"/>
  <c r="I372" i="3"/>
  <c r="H348" i="3"/>
  <c r="I348" i="3"/>
  <c r="H606" i="3"/>
  <c r="I606" i="3"/>
  <c r="I506" i="3"/>
  <c r="H502" i="3"/>
  <c r="I502" i="3"/>
  <c r="I493" i="3"/>
  <c r="H472" i="3"/>
  <c r="I472" i="3"/>
  <c r="I460" i="3"/>
  <c r="I443" i="3"/>
  <c r="H443" i="3"/>
  <c r="H438" i="3"/>
  <c r="I438" i="3"/>
  <c r="I421" i="3"/>
  <c r="H416" i="3"/>
  <c r="I416" i="3"/>
  <c r="H394" i="3"/>
  <c r="I394" i="3"/>
  <c r="H358" i="3"/>
  <c r="I358" i="3"/>
  <c r="H330" i="3"/>
  <c r="I330" i="3"/>
  <c r="H526" i="3"/>
  <c r="I526" i="3"/>
  <c r="I515" i="3"/>
  <c r="H497" i="3"/>
  <c r="H495" i="3"/>
  <c r="I484" i="3"/>
  <c r="H445" i="3"/>
  <c r="H408" i="3"/>
  <c r="I408" i="3"/>
  <c r="H385" i="3"/>
  <c r="I385" i="3"/>
  <c r="I371" i="3"/>
  <c r="H371" i="3"/>
  <c r="H321" i="3"/>
  <c r="I321" i="3"/>
  <c r="H424" i="3"/>
  <c r="I424" i="3"/>
  <c r="H406" i="3"/>
  <c r="I406" i="3"/>
  <c r="I378" i="3"/>
  <c r="I360" i="3"/>
  <c r="H355" i="3"/>
  <c r="I337" i="3"/>
  <c r="I319" i="3"/>
  <c r="I314" i="3"/>
  <c r="I311" i="3"/>
  <c r="I318" i="3"/>
  <c r="I359" i="3"/>
  <c r="I354" i="3"/>
  <c r="I336" i="3"/>
  <c r="H331" i="3"/>
  <c r="I313" i="3"/>
  <c r="I310" i="3"/>
  <c r="H431" i="3"/>
  <c r="I431" i="3"/>
  <c r="H440" i="3"/>
  <c r="I440" i="3"/>
  <c r="H399" i="3"/>
  <c r="I399" i="3"/>
  <c r="H309" i="3"/>
  <c r="J309" i="3" s="1"/>
  <c r="I27" i="3"/>
  <c r="I77" i="3"/>
  <c r="I302" i="3"/>
  <c r="I182" i="3"/>
  <c r="I158" i="3"/>
  <c r="I134" i="3"/>
  <c r="I110" i="3"/>
  <c r="H253" i="3"/>
  <c r="I262" i="3"/>
  <c r="H262" i="3"/>
  <c r="I142" i="3"/>
  <c r="H142" i="3"/>
  <c r="I118" i="3"/>
  <c r="H118" i="3"/>
  <c r="I102" i="3"/>
  <c r="H102" i="3"/>
  <c r="I70" i="3"/>
  <c r="H70" i="3"/>
  <c r="I54" i="3"/>
  <c r="H54" i="3"/>
  <c r="I270" i="3"/>
  <c r="H270" i="3"/>
  <c r="I94" i="3"/>
  <c r="H94" i="3"/>
  <c r="I38" i="3"/>
  <c r="H38" i="3"/>
  <c r="I59" i="3"/>
  <c r="H59" i="3"/>
  <c r="I51" i="3"/>
  <c r="H51" i="3"/>
  <c r="I286" i="3"/>
  <c r="H286" i="3"/>
  <c r="I230" i="3"/>
  <c r="H230" i="3"/>
  <c r="I198" i="3"/>
  <c r="H198" i="3"/>
  <c r="I166" i="3"/>
  <c r="H166" i="3"/>
  <c r="I163" i="3"/>
  <c r="H251" i="3"/>
  <c r="H115" i="3"/>
  <c r="H275" i="3"/>
  <c r="I227" i="3"/>
  <c r="H221" i="3"/>
  <c r="H179" i="3"/>
  <c r="I99" i="3"/>
  <c r="H243" i="3"/>
  <c r="H78" i="3"/>
  <c r="I35" i="3"/>
  <c r="I125" i="3"/>
  <c r="H123" i="3"/>
  <c r="H259" i="3"/>
  <c r="H187" i="3"/>
  <c r="I268" i="3"/>
  <c r="H268" i="3"/>
  <c r="I132" i="3"/>
  <c r="H132" i="3"/>
  <c r="I108" i="3"/>
  <c r="H108" i="3"/>
  <c r="I171" i="3"/>
  <c r="H171" i="3"/>
  <c r="I164" i="3"/>
  <c r="H164" i="3"/>
  <c r="I28" i="3"/>
  <c r="H28" i="3"/>
  <c r="I256" i="3"/>
  <c r="H256" i="3"/>
  <c r="H125" i="3"/>
  <c r="I168" i="3"/>
  <c r="H168" i="3"/>
  <c r="I80" i="3"/>
  <c r="H80" i="3"/>
  <c r="I127" i="3"/>
  <c r="H127" i="3"/>
  <c r="I79" i="3"/>
  <c r="H79" i="3"/>
  <c r="I283" i="3"/>
  <c r="H246" i="3"/>
  <c r="H182" i="3"/>
  <c r="H77" i="3"/>
  <c r="I22" i="3"/>
  <c r="I7" i="3"/>
  <c r="I301" i="3"/>
  <c r="I293" i="3"/>
  <c r="I285" i="3"/>
  <c r="I269" i="3"/>
  <c r="I261" i="3"/>
  <c r="I229" i="3"/>
  <c r="I205" i="3"/>
  <c r="I181" i="3"/>
  <c r="I173" i="3"/>
  <c r="H7" i="3"/>
  <c r="H245" i="3"/>
  <c r="H203" i="3"/>
  <c r="H181" i="3"/>
  <c r="H158" i="3"/>
  <c r="H139" i="3"/>
  <c r="H75" i="3"/>
  <c r="I295" i="3"/>
  <c r="H295" i="3"/>
  <c r="I100" i="3"/>
  <c r="H100" i="3"/>
  <c r="H134" i="3"/>
  <c r="I60" i="3"/>
  <c r="H60" i="3"/>
  <c r="I44" i="3"/>
  <c r="H44" i="3"/>
  <c r="I255" i="3"/>
  <c r="H255" i="3"/>
  <c r="I151" i="3"/>
  <c r="H151" i="3"/>
  <c r="I206" i="3"/>
  <c r="H302" i="3"/>
  <c r="H261" i="3"/>
  <c r="H197" i="3"/>
  <c r="H110" i="3"/>
  <c r="H69" i="3"/>
  <c r="H27" i="3"/>
  <c r="I204" i="3"/>
  <c r="H204" i="3"/>
  <c r="I140" i="3"/>
  <c r="H140" i="3"/>
  <c r="I216" i="3"/>
  <c r="H216" i="3"/>
  <c r="I184" i="3"/>
  <c r="H184" i="3"/>
  <c r="I273" i="3"/>
  <c r="H273" i="3"/>
  <c r="I170" i="3"/>
  <c r="H170" i="3"/>
  <c r="H45" i="3"/>
  <c r="I279" i="3"/>
  <c r="H279" i="3"/>
  <c r="I215" i="3"/>
  <c r="H215" i="3"/>
  <c r="I18" i="3"/>
  <c r="H18" i="3"/>
  <c r="I305" i="3"/>
  <c r="H305" i="3"/>
  <c r="I297" i="3"/>
  <c r="H297" i="3"/>
  <c r="I289" i="3"/>
  <c r="H289" i="3"/>
  <c r="I281" i="3"/>
  <c r="H281" i="3"/>
  <c r="I265" i="3"/>
  <c r="H265" i="3"/>
  <c r="I257" i="3"/>
  <c r="H257" i="3"/>
  <c r="I249" i="3"/>
  <c r="H249" i="3"/>
  <c r="I233" i="3"/>
  <c r="H233" i="3"/>
  <c r="I225" i="3"/>
  <c r="H225" i="3"/>
  <c r="I217" i="3"/>
  <c r="H217" i="3"/>
  <c r="I209" i="3"/>
  <c r="H209" i="3"/>
  <c r="I201" i="3"/>
  <c r="H201" i="3"/>
  <c r="I193" i="3"/>
  <c r="H193" i="3"/>
  <c r="I185" i="3"/>
  <c r="H185" i="3"/>
  <c r="I169" i="3"/>
  <c r="H169" i="3"/>
  <c r="I161" i="3"/>
  <c r="H161" i="3"/>
  <c r="I145" i="3"/>
  <c r="H145" i="3"/>
  <c r="I81" i="3"/>
  <c r="H81" i="3"/>
  <c r="I49" i="3"/>
  <c r="H49" i="3"/>
  <c r="I25" i="3"/>
  <c r="H25" i="3"/>
  <c r="H299" i="3"/>
  <c r="H277" i="3"/>
  <c r="H235" i="3"/>
  <c r="H213" i="3"/>
  <c r="H190" i="3"/>
  <c r="H107" i="3"/>
  <c r="H85" i="3"/>
  <c r="I101" i="3"/>
  <c r="I62" i="3"/>
  <c r="I306" i="3"/>
  <c r="I298" i="3"/>
  <c r="I290" i="3"/>
  <c r="I282" i="3"/>
  <c r="I274" i="3"/>
  <c r="I266" i="3"/>
  <c r="I258" i="3"/>
  <c r="I250" i="3"/>
  <c r="I242" i="3"/>
  <c r="I234" i="3"/>
  <c r="I226" i="3"/>
  <c r="I218" i="3"/>
  <c r="I210" i="3"/>
  <c r="I202" i="3"/>
  <c r="I194" i="3"/>
  <c r="I186" i="3"/>
  <c r="I178" i="3"/>
  <c r="I162" i="3"/>
  <c r="I154" i="3"/>
  <c r="I146" i="3"/>
  <c r="I138" i="3"/>
  <c r="I130" i="3"/>
  <c r="I122" i="3"/>
  <c r="I114" i="3"/>
  <c r="I106" i="3"/>
  <c r="I98" i="3"/>
  <c r="I90" i="3"/>
  <c r="I82" i="3"/>
  <c r="I66" i="3"/>
  <c r="I58" i="3"/>
  <c r="I50" i="3"/>
  <c r="I42" i="3"/>
  <c r="I34" i="3"/>
  <c r="I26" i="3"/>
  <c r="I10" i="3"/>
  <c r="I150" i="3"/>
  <c r="I56" i="3"/>
  <c r="I14" i="3"/>
  <c r="I304" i="3"/>
  <c r="I296" i="3"/>
  <c r="I288" i="3"/>
  <c r="I280" i="3"/>
  <c r="I272" i="3"/>
  <c r="I264" i="3"/>
  <c r="I248" i="3"/>
  <c r="I240" i="3"/>
  <c r="I232" i="3"/>
  <c r="I224" i="3"/>
  <c r="I208" i="3"/>
  <c r="I200" i="3"/>
  <c r="I192" i="3"/>
  <c r="I176" i="3"/>
  <c r="I160" i="3"/>
  <c r="I152" i="3"/>
  <c r="I144" i="3"/>
  <c r="I136" i="3"/>
  <c r="I128" i="3"/>
  <c r="I120" i="3"/>
  <c r="I112" i="3"/>
  <c r="I104" i="3"/>
  <c r="I96" i="3"/>
  <c r="I88" i="3"/>
  <c r="I72" i="3"/>
  <c r="I64" i="3"/>
  <c r="I48" i="3"/>
  <c r="I40" i="3"/>
  <c r="I32" i="3"/>
  <c r="I24" i="3"/>
  <c r="I16" i="3"/>
  <c r="H306" i="3"/>
  <c r="H298" i="3"/>
  <c r="H290" i="3"/>
  <c r="H282" i="3"/>
  <c r="H274" i="3"/>
  <c r="H266" i="3"/>
  <c r="H258" i="3"/>
  <c r="H250" i="3"/>
  <c r="H242" i="3"/>
  <c r="H234" i="3"/>
  <c r="H226" i="3"/>
  <c r="H218" i="3"/>
  <c r="H210" i="3"/>
  <c r="H202" i="3"/>
  <c r="H194" i="3"/>
  <c r="H186" i="3"/>
  <c r="H178" i="3"/>
  <c r="H162" i="3"/>
  <c r="H154" i="3"/>
  <c r="H146" i="3"/>
  <c r="H138" i="3"/>
  <c r="H130" i="3"/>
  <c r="H122" i="3"/>
  <c r="H114" i="3"/>
  <c r="H106" i="3"/>
  <c r="H98" i="3"/>
  <c r="H90" i="3"/>
  <c r="H82" i="3"/>
  <c r="H66" i="3"/>
  <c r="H58" i="3"/>
  <c r="H50" i="3"/>
  <c r="H42" i="3"/>
  <c r="H34" i="3"/>
  <c r="H26" i="3"/>
  <c r="H10" i="3"/>
  <c r="I238" i="3"/>
  <c r="I93" i="3"/>
  <c r="I13" i="3"/>
  <c r="I303" i="3"/>
  <c r="I271" i="3"/>
  <c r="I263" i="3"/>
  <c r="I247" i="3"/>
  <c r="I239" i="3"/>
  <c r="I231" i="3"/>
  <c r="I223" i="3"/>
  <c r="I207" i="3"/>
  <c r="I199" i="3"/>
  <c r="I191" i="3"/>
  <c r="I183" i="3"/>
  <c r="I175" i="3"/>
  <c r="I167" i="3"/>
  <c r="I159" i="3"/>
  <c r="I143" i="3"/>
  <c r="I135" i="3"/>
  <c r="I119" i="3"/>
  <c r="I103" i="3"/>
  <c r="I95" i="3"/>
  <c r="I87" i="3"/>
  <c r="I71" i="3"/>
  <c r="I63" i="3"/>
  <c r="I47" i="3"/>
  <c r="I39" i="3"/>
  <c r="I31" i="3"/>
  <c r="I23" i="3"/>
  <c r="I15" i="3"/>
  <c r="I117" i="3"/>
  <c r="I55" i="3"/>
  <c r="I287" i="3"/>
  <c r="I222" i="3"/>
  <c r="I111" i="3"/>
  <c r="I74" i="3"/>
  <c r="I30" i="3"/>
  <c r="I8" i="3"/>
  <c r="H304" i="3"/>
  <c r="H296" i="3"/>
  <c r="H288" i="3"/>
  <c r="H280" i="3"/>
  <c r="H272" i="3"/>
  <c r="H264" i="3"/>
  <c r="H248" i="3"/>
  <c r="H240" i="3"/>
  <c r="H232" i="3"/>
  <c r="H224" i="3"/>
  <c r="H208" i="3"/>
  <c r="H200" i="3"/>
  <c r="H192" i="3"/>
  <c r="H176" i="3"/>
  <c r="H160" i="3"/>
  <c r="H152" i="3"/>
  <c r="H144" i="3"/>
  <c r="H136" i="3"/>
  <c r="H128" i="3"/>
  <c r="H120" i="3"/>
  <c r="H112" i="3"/>
  <c r="H104" i="3"/>
  <c r="H96" i="3"/>
  <c r="H88" i="3"/>
  <c r="H72" i="3"/>
  <c r="H64" i="3"/>
  <c r="H56" i="3"/>
  <c r="H48" i="3"/>
  <c r="H40" i="3"/>
  <c r="H32" i="3"/>
  <c r="H24" i="3"/>
  <c r="H16" i="3"/>
  <c r="H8" i="3"/>
  <c r="J8" i="3" s="1"/>
  <c r="J9" i="3" s="1"/>
  <c r="J10" i="3" s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53" i="3" s="1"/>
  <c r="J54" i="3" s="1"/>
  <c r="J55" i="3" s="1"/>
  <c r="J56" i="3" s="1"/>
  <c r="J57" i="3" s="1"/>
  <c r="J58" i="3" s="1"/>
  <c r="J59" i="3" s="1"/>
  <c r="J60" i="3" s="1"/>
  <c r="J61" i="3" s="1"/>
  <c r="J62" i="3" s="1"/>
  <c r="J63" i="3" s="1"/>
  <c r="J64" i="3" s="1"/>
  <c r="J65" i="3" s="1"/>
  <c r="J66" i="3" s="1"/>
  <c r="J67" i="3" s="1"/>
  <c r="J68" i="3" s="1"/>
  <c r="J69" i="3" s="1"/>
  <c r="J70" i="3" s="1"/>
  <c r="J71" i="3" s="1"/>
  <c r="J72" i="3" s="1"/>
  <c r="J73" i="3" s="1"/>
  <c r="J74" i="3" s="1"/>
  <c r="J75" i="3" s="1"/>
  <c r="J76" i="3" s="1"/>
  <c r="J77" i="3" s="1"/>
  <c r="J78" i="3" s="1"/>
  <c r="J79" i="3" s="1"/>
  <c r="J80" i="3" s="1"/>
  <c r="J81" i="3" s="1"/>
  <c r="J82" i="3" s="1"/>
  <c r="J83" i="3" s="1"/>
  <c r="J84" i="3" s="1"/>
  <c r="J85" i="3" s="1"/>
  <c r="J86" i="3" s="1"/>
  <c r="J87" i="3" s="1"/>
  <c r="J88" i="3" s="1"/>
  <c r="J89" i="3" s="1"/>
  <c r="J90" i="3" s="1"/>
  <c r="J91" i="3" s="1"/>
  <c r="J92" i="3" s="1"/>
  <c r="J93" i="3" s="1"/>
  <c r="J94" i="3" s="1"/>
  <c r="J95" i="3" s="1"/>
  <c r="J96" i="3" s="1"/>
  <c r="J97" i="3" s="1"/>
  <c r="J98" i="3" s="1"/>
  <c r="J99" i="3" s="1"/>
  <c r="J100" i="3" s="1"/>
  <c r="J101" i="3" s="1"/>
  <c r="J102" i="3" s="1"/>
  <c r="J103" i="3" s="1"/>
  <c r="J104" i="3" s="1"/>
  <c r="J105" i="3" s="1"/>
  <c r="J106" i="3" s="1"/>
  <c r="J107" i="3" s="1"/>
  <c r="J108" i="3" s="1"/>
  <c r="J109" i="3" s="1"/>
  <c r="J110" i="3" s="1"/>
  <c r="J111" i="3" s="1"/>
  <c r="J112" i="3" s="1"/>
  <c r="J113" i="3" s="1"/>
  <c r="J114" i="3" s="1"/>
  <c r="J115" i="3" s="1"/>
  <c r="J116" i="3" s="1"/>
  <c r="J117" i="3" s="1"/>
  <c r="J118" i="3" s="1"/>
  <c r="J119" i="3" s="1"/>
  <c r="J120" i="3" s="1"/>
  <c r="J121" i="3" s="1"/>
  <c r="J122" i="3" s="1"/>
  <c r="J123" i="3" s="1"/>
  <c r="J124" i="3" s="1"/>
  <c r="J125" i="3" s="1"/>
  <c r="J126" i="3" s="1"/>
  <c r="J127" i="3" s="1"/>
  <c r="J128" i="3" s="1"/>
  <c r="J129" i="3" s="1"/>
  <c r="J130" i="3" s="1"/>
  <c r="J131" i="3" s="1"/>
  <c r="J132" i="3" s="1"/>
  <c r="J133" i="3" s="1"/>
  <c r="J134" i="3" s="1"/>
  <c r="J135" i="3" s="1"/>
  <c r="J136" i="3" s="1"/>
  <c r="J137" i="3" s="1"/>
  <c r="J138" i="3" s="1"/>
  <c r="J139" i="3" s="1"/>
  <c r="J140" i="3" s="1"/>
  <c r="J141" i="3" s="1"/>
  <c r="J142" i="3" s="1"/>
  <c r="J143" i="3" s="1"/>
  <c r="J144" i="3" s="1"/>
  <c r="J145" i="3" s="1"/>
  <c r="J146" i="3" s="1"/>
  <c r="J147" i="3" s="1"/>
  <c r="J148" i="3" s="1"/>
  <c r="J149" i="3" s="1"/>
  <c r="J150" i="3" s="1"/>
  <c r="J151" i="3" s="1"/>
  <c r="J152" i="3" s="1"/>
  <c r="J153" i="3" s="1"/>
  <c r="J154" i="3" s="1"/>
  <c r="J155" i="3" s="1"/>
  <c r="J156" i="3" s="1"/>
  <c r="J157" i="3" s="1"/>
  <c r="J158" i="3" s="1"/>
  <c r="J159" i="3" s="1"/>
  <c r="J160" i="3" s="1"/>
  <c r="J161" i="3" s="1"/>
  <c r="J162" i="3" s="1"/>
  <c r="J163" i="3" s="1"/>
  <c r="J164" i="3" s="1"/>
  <c r="J165" i="3" s="1"/>
  <c r="J166" i="3" s="1"/>
  <c r="J167" i="3" s="1"/>
  <c r="J168" i="3" s="1"/>
  <c r="J169" i="3" s="1"/>
  <c r="J170" i="3" s="1"/>
  <c r="J171" i="3" s="1"/>
  <c r="J172" i="3" s="1"/>
  <c r="J173" i="3" s="1"/>
  <c r="J174" i="3" s="1"/>
  <c r="J175" i="3" s="1"/>
  <c r="J176" i="3" s="1"/>
  <c r="J177" i="3" s="1"/>
  <c r="J178" i="3" s="1"/>
  <c r="J179" i="3" s="1"/>
  <c r="J180" i="3" s="1"/>
  <c r="J181" i="3" s="1"/>
  <c r="J182" i="3" s="1"/>
  <c r="J183" i="3" s="1"/>
  <c r="J184" i="3" s="1"/>
  <c r="J185" i="3" s="1"/>
  <c r="J186" i="3" s="1"/>
  <c r="J187" i="3" s="1"/>
  <c r="J188" i="3" s="1"/>
  <c r="J189" i="3" s="1"/>
  <c r="J190" i="3" s="1"/>
  <c r="J191" i="3" s="1"/>
  <c r="J192" i="3" s="1"/>
  <c r="J193" i="3" s="1"/>
  <c r="J194" i="3" s="1"/>
  <c r="J195" i="3" s="1"/>
  <c r="J196" i="3" s="1"/>
  <c r="J197" i="3" s="1"/>
  <c r="J198" i="3" s="1"/>
  <c r="J199" i="3" s="1"/>
  <c r="J200" i="3" s="1"/>
  <c r="J201" i="3" s="1"/>
  <c r="J202" i="3" s="1"/>
  <c r="J203" i="3" s="1"/>
  <c r="J204" i="3" s="1"/>
  <c r="J205" i="3" s="1"/>
  <c r="J206" i="3" s="1"/>
  <c r="J207" i="3" s="1"/>
  <c r="J208" i="3" s="1"/>
  <c r="J209" i="3" s="1"/>
  <c r="J210" i="3" s="1"/>
  <c r="J211" i="3" s="1"/>
  <c r="J212" i="3" s="1"/>
  <c r="J213" i="3" s="1"/>
  <c r="J214" i="3" s="1"/>
  <c r="J215" i="3" s="1"/>
  <c r="J216" i="3" s="1"/>
  <c r="J217" i="3" s="1"/>
  <c r="J218" i="3" s="1"/>
  <c r="J219" i="3" s="1"/>
  <c r="J220" i="3" s="1"/>
  <c r="J221" i="3" s="1"/>
  <c r="J222" i="3" s="1"/>
  <c r="J223" i="3" s="1"/>
  <c r="J224" i="3" s="1"/>
  <c r="J225" i="3" s="1"/>
  <c r="J226" i="3" s="1"/>
  <c r="J227" i="3" s="1"/>
  <c r="J228" i="3" s="1"/>
  <c r="J229" i="3" s="1"/>
  <c r="J230" i="3" s="1"/>
  <c r="J231" i="3" s="1"/>
  <c r="J232" i="3" s="1"/>
  <c r="J233" i="3" s="1"/>
  <c r="J234" i="3" s="1"/>
  <c r="J235" i="3" s="1"/>
  <c r="J236" i="3" s="1"/>
  <c r="J237" i="3" s="1"/>
  <c r="J238" i="3" s="1"/>
  <c r="J239" i="3" s="1"/>
  <c r="J240" i="3" s="1"/>
  <c r="J241" i="3" s="1"/>
  <c r="J242" i="3" s="1"/>
  <c r="J243" i="3" s="1"/>
  <c r="J244" i="3" s="1"/>
  <c r="J245" i="3" s="1"/>
  <c r="J246" i="3" s="1"/>
  <c r="J247" i="3" s="1"/>
  <c r="J248" i="3" s="1"/>
  <c r="J249" i="3" s="1"/>
  <c r="J250" i="3" s="1"/>
  <c r="J251" i="3" s="1"/>
  <c r="J252" i="3" s="1"/>
  <c r="J253" i="3" s="1"/>
  <c r="J254" i="3" s="1"/>
  <c r="J255" i="3" s="1"/>
  <c r="J256" i="3" s="1"/>
  <c r="J257" i="3" s="1"/>
  <c r="J258" i="3" s="1"/>
  <c r="J259" i="3" s="1"/>
  <c r="J260" i="3" s="1"/>
  <c r="J261" i="3" s="1"/>
  <c r="J262" i="3" s="1"/>
  <c r="J263" i="3" s="1"/>
  <c r="J264" i="3" s="1"/>
  <c r="J265" i="3" s="1"/>
  <c r="J266" i="3" s="1"/>
  <c r="J267" i="3" s="1"/>
  <c r="J268" i="3" s="1"/>
  <c r="J269" i="3" s="1"/>
  <c r="J270" i="3" s="1"/>
  <c r="J271" i="3" s="1"/>
  <c r="J272" i="3" s="1"/>
  <c r="J273" i="3" s="1"/>
  <c r="J274" i="3" s="1"/>
  <c r="J275" i="3" s="1"/>
  <c r="J276" i="3" s="1"/>
  <c r="J277" i="3" s="1"/>
  <c r="J278" i="3" s="1"/>
  <c r="J279" i="3" s="1"/>
  <c r="J280" i="3" s="1"/>
  <c r="J281" i="3" s="1"/>
  <c r="J282" i="3" s="1"/>
  <c r="J283" i="3" s="1"/>
  <c r="J284" i="3" s="1"/>
  <c r="J285" i="3" s="1"/>
  <c r="J286" i="3" s="1"/>
  <c r="J287" i="3" s="1"/>
  <c r="J288" i="3" s="1"/>
  <c r="J289" i="3" s="1"/>
  <c r="J290" i="3" s="1"/>
  <c r="J291" i="3" s="1"/>
  <c r="J292" i="3" s="1"/>
  <c r="J293" i="3" s="1"/>
  <c r="J294" i="3" s="1"/>
  <c r="J295" i="3" s="1"/>
  <c r="J296" i="3" s="1"/>
  <c r="J297" i="3" s="1"/>
  <c r="J298" i="3" s="1"/>
  <c r="J299" i="3" s="1"/>
  <c r="J300" i="3" s="1"/>
  <c r="J301" i="3" s="1"/>
  <c r="J302" i="3" s="1"/>
  <c r="J303" i="3" s="1"/>
  <c r="J304" i="3" s="1"/>
  <c r="J305" i="3" s="1"/>
  <c r="J306" i="3" s="1"/>
  <c r="J307" i="3" s="1"/>
  <c r="J308" i="3" s="1"/>
  <c r="I21" i="3"/>
  <c r="H303" i="3"/>
  <c r="H287" i="3"/>
  <c r="H271" i="3"/>
  <c r="H263" i="3"/>
  <c r="H247" i="3"/>
  <c r="H239" i="3"/>
  <c r="H231" i="3"/>
  <c r="H223" i="3"/>
  <c r="H207" i="3"/>
  <c r="H199" i="3"/>
  <c r="H191" i="3"/>
  <c r="H183" i="3"/>
  <c r="H175" i="3"/>
  <c r="H167" i="3"/>
  <c r="H159" i="3"/>
  <c r="H143" i="3"/>
  <c r="H135" i="3"/>
  <c r="H119" i="3"/>
  <c r="H111" i="3"/>
  <c r="H103" i="3"/>
  <c r="H95" i="3"/>
  <c r="H87" i="3"/>
  <c r="H71" i="3"/>
  <c r="H63" i="3"/>
  <c r="H55" i="3"/>
  <c r="H47" i="3"/>
  <c r="H39" i="3"/>
  <c r="H31" i="3"/>
  <c r="H23" i="3"/>
  <c r="H15" i="3"/>
  <c r="I165" i="3"/>
  <c r="I141" i="3"/>
  <c r="I109" i="3"/>
  <c r="I53" i="3"/>
  <c r="I29" i="3"/>
  <c r="I254" i="3"/>
  <c r="I195" i="3"/>
  <c r="I174" i="3"/>
  <c r="I131" i="3"/>
  <c r="I67" i="3"/>
  <c r="I292" i="3"/>
  <c r="I276" i="3"/>
  <c r="I260" i="3"/>
  <c r="I244" i="3"/>
  <c r="I228" i="3"/>
  <c r="I212" i="3"/>
  <c r="I188" i="3"/>
  <c r="I172" i="3"/>
  <c r="I156" i="3"/>
  <c r="I148" i="3"/>
  <c r="I116" i="3"/>
  <c r="I92" i="3"/>
  <c r="I84" i="3"/>
  <c r="I68" i="3"/>
  <c r="I36" i="3"/>
  <c r="I20" i="3"/>
  <c r="I12" i="3"/>
  <c r="I291" i="3"/>
  <c r="I278" i="3"/>
  <c r="I214" i="3"/>
  <c r="I86" i="3"/>
  <c r="I43" i="3"/>
  <c r="I189" i="3"/>
  <c r="I157" i="3"/>
  <c r="I133" i="3"/>
  <c r="I61" i="3"/>
  <c r="I37" i="3"/>
  <c r="I46" i="3"/>
  <c r="I300" i="3"/>
  <c r="I76" i="3"/>
  <c r="I308" i="3"/>
  <c r="I284" i="3"/>
  <c r="I252" i="3"/>
  <c r="I236" i="3"/>
  <c r="I220" i="3"/>
  <c r="I196" i="3"/>
  <c r="I180" i="3"/>
  <c r="I124" i="3"/>
  <c r="I19" i="3"/>
  <c r="I211" i="3"/>
  <c r="I147" i="3"/>
  <c r="I126" i="3"/>
  <c r="I83" i="3"/>
  <c r="I52" i="3"/>
  <c r="I241" i="3"/>
  <c r="I177" i="3"/>
  <c r="I113" i="3"/>
  <c r="I307" i="3"/>
  <c r="I294" i="3"/>
  <c r="I219" i="3"/>
  <c r="I155" i="3"/>
  <c r="I91" i="3"/>
  <c r="I9" i="3"/>
  <c r="I17" i="3"/>
  <c r="I33" i="3"/>
  <c r="I41" i="3"/>
  <c r="I57" i="3"/>
  <c r="I65" i="3"/>
  <c r="I73" i="3"/>
  <c r="I89" i="3"/>
  <c r="I97" i="3"/>
  <c r="I105" i="3"/>
  <c r="I121" i="3"/>
  <c r="I129" i="3"/>
  <c r="I137" i="3"/>
  <c r="I153" i="3"/>
  <c r="I11" i="3"/>
  <c r="I237" i="3"/>
  <c r="I149" i="3"/>
  <c r="I267" i="3"/>
  <c r="J310" i="3" l="1"/>
  <c r="K309" i="3"/>
  <c r="J311" i="3" l="1"/>
  <c r="K310" i="3"/>
  <c r="J312" i="3" l="1"/>
  <c r="K311" i="3"/>
  <c r="J313" i="3" l="1"/>
  <c r="K312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7" i="3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8" i="2"/>
  <c r="G40" i="2"/>
  <c r="U15" i="2"/>
  <c r="V15" i="2" s="1"/>
  <c r="U10" i="2"/>
  <c r="V10" i="2" s="1"/>
  <c r="T10" i="2"/>
  <c r="T15" i="2" s="1"/>
  <c r="R15" i="1"/>
  <c r="R10" i="1"/>
  <c r="Q15" i="1"/>
  <c r="Q10" i="1"/>
  <c r="E41" i="2"/>
  <c r="F41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7" i="2"/>
  <c r="C41" i="2"/>
  <c r="B41" i="2"/>
  <c r="J314" i="3" l="1"/>
  <c r="K313" i="3"/>
  <c r="J315" i="3" l="1"/>
  <c r="K314" i="3"/>
  <c r="J316" i="3" l="1"/>
  <c r="K315" i="3"/>
  <c r="J317" i="3" l="1"/>
  <c r="K316" i="3"/>
  <c r="J318" i="3" l="1"/>
  <c r="K317" i="3"/>
  <c r="J319" i="3" l="1"/>
  <c r="K318" i="3"/>
  <c r="J320" i="3" l="1"/>
  <c r="K319" i="3"/>
  <c r="J321" i="3" l="1"/>
  <c r="K320" i="3"/>
  <c r="J322" i="3" l="1"/>
  <c r="K321" i="3"/>
  <c r="J323" i="3" l="1"/>
  <c r="K322" i="3"/>
  <c r="J324" i="3" l="1"/>
  <c r="K323" i="3"/>
  <c r="J325" i="3" l="1"/>
  <c r="K324" i="3"/>
  <c r="J326" i="3" l="1"/>
  <c r="K325" i="3"/>
  <c r="J327" i="3" l="1"/>
  <c r="K326" i="3"/>
  <c r="J328" i="3" l="1"/>
  <c r="K327" i="3"/>
  <c r="J329" i="3" l="1"/>
  <c r="K328" i="3"/>
  <c r="J330" i="3" l="1"/>
  <c r="K329" i="3"/>
  <c r="J331" i="3" l="1"/>
  <c r="K330" i="3"/>
  <c r="J332" i="3" l="1"/>
  <c r="K331" i="3"/>
  <c r="J333" i="3" l="1"/>
  <c r="K332" i="3"/>
  <c r="J334" i="3" l="1"/>
  <c r="K333" i="3"/>
  <c r="J335" i="3" l="1"/>
  <c r="K334" i="3"/>
  <c r="J336" i="3" l="1"/>
  <c r="K335" i="3"/>
  <c r="J337" i="3" l="1"/>
  <c r="K336" i="3"/>
  <c r="J338" i="3" l="1"/>
  <c r="K337" i="3"/>
  <c r="J339" i="3" l="1"/>
  <c r="K338" i="3"/>
  <c r="J340" i="3" l="1"/>
  <c r="K339" i="3"/>
  <c r="J341" i="3" l="1"/>
  <c r="K340" i="3"/>
  <c r="J342" i="3" l="1"/>
  <c r="K341" i="3"/>
  <c r="J343" i="3" l="1"/>
  <c r="K342" i="3"/>
  <c r="J344" i="3" l="1"/>
  <c r="K343" i="3"/>
  <c r="J345" i="3" l="1"/>
  <c r="K344" i="3"/>
  <c r="J346" i="3" l="1"/>
  <c r="K345" i="3"/>
  <c r="J347" i="3" l="1"/>
  <c r="K346" i="3"/>
  <c r="J348" i="3" l="1"/>
  <c r="K347" i="3"/>
  <c r="J349" i="3" l="1"/>
  <c r="K348" i="3"/>
  <c r="J350" i="3" l="1"/>
  <c r="K349" i="3"/>
  <c r="J351" i="3" l="1"/>
  <c r="K350" i="3"/>
  <c r="J352" i="3" l="1"/>
  <c r="K351" i="3"/>
  <c r="J353" i="3" l="1"/>
  <c r="K352" i="3"/>
  <c r="J354" i="3" l="1"/>
  <c r="K353" i="3"/>
  <c r="J355" i="3" l="1"/>
  <c r="K354" i="3"/>
  <c r="J356" i="3" l="1"/>
  <c r="K355" i="3"/>
  <c r="J357" i="3" l="1"/>
  <c r="K356" i="3"/>
  <c r="J358" i="3" l="1"/>
  <c r="K357" i="3"/>
  <c r="J359" i="3" l="1"/>
  <c r="K358" i="3"/>
  <c r="J360" i="3" l="1"/>
  <c r="K359" i="3"/>
  <c r="J361" i="3" l="1"/>
  <c r="K360" i="3"/>
  <c r="J362" i="3" l="1"/>
  <c r="K361" i="3"/>
  <c r="J363" i="3" l="1"/>
  <c r="K362" i="3"/>
  <c r="J364" i="3" l="1"/>
  <c r="K363" i="3"/>
  <c r="J365" i="3" l="1"/>
  <c r="K364" i="3"/>
  <c r="J366" i="3" l="1"/>
  <c r="K365" i="3"/>
  <c r="J367" i="3" l="1"/>
  <c r="K366" i="3"/>
  <c r="J368" i="3" l="1"/>
  <c r="K367" i="3"/>
  <c r="J369" i="3" l="1"/>
  <c r="K368" i="3"/>
  <c r="J370" i="3" l="1"/>
  <c r="K369" i="3"/>
  <c r="J371" i="3" l="1"/>
  <c r="K370" i="3"/>
  <c r="J372" i="3" l="1"/>
  <c r="K371" i="3"/>
  <c r="J373" i="3" l="1"/>
  <c r="K372" i="3"/>
  <c r="J374" i="3" l="1"/>
  <c r="K373" i="3"/>
  <c r="J375" i="3" l="1"/>
  <c r="K374" i="3"/>
  <c r="J376" i="3" l="1"/>
  <c r="K375" i="3"/>
  <c r="J377" i="3" l="1"/>
  <c r="K376" i="3"/>
  <c r="J378" i="3" l="1"/>
  <c r="K377" i="3"/>
  <c r="J379" i="3" l="1"/>
  <c r="K378" i="3"/>
  <c r="J380" i="3" l="1"/>
  <c r="K379" i="3"/>
  <c r="J381" i="3" l="1"/>
  <c r="K380" i="3"/>
  <c r="J382" i="3" l="1"/>
  <c r="K381" i="3"/>
  <c r="J383" i="3" l="1"/>
  <c r="K382" i="3"/>
  <c r="J384" i="3" l="1"/>
  <c r="K383" i="3"/>
  <c r="J385" i="3" l="1"/>
  <c r="K384" i="3"/>
  <c r="J386" i="3" l="1"/>
  <c r="K385" i="3"/>
  <c r="J387" i="3" l="1"/>
  <c r="K386" i="3"/>
  <c r="J388" i="3" l="1"/>
  <c r="K387" i="3"/>
  <c r="J389" i="3" l="1"/>
  <c r="K388" i="3"/>
  <c r="J390" i="3" l="1"/>
  <c r="K389" i="3"/>
  <c r="J391" i="3" l="1"/>
  <c r="K390" i="3"/>
  <c r="J392" i="3" l="1"/>
  <c r="K391" i="3"/>
  <c r="J393" i="3" l="1"/>
  <c r="K392" i="3"/>
  <c r="J394" i="3" l="1"/>
  <c r="K393" i="3"/>
  <c r="J395" i="3" l="1"/>
  <c r="K394" i="3"/>
  <c r="J396" i="3" l="1"/>
  <c r="K395" i="3"/>
  <c r="J397" i="3" l="1"/>
  <c r="K396" i="3"/>
  <c r="J398" i="3" l="1"/>
  <c r="K397" i="3"/>
  <c r="J399" i="3" l="1"/>
  <c r="K398" i="3"/>
  <c r="J400" i="3" l="1"/>
  <c r="K399" i="3"/>
  <c r="J401" i="3" l="1"/>
  <c r="K400" i="3"/>
  <c r="J402" i="3" l="1"/>
  <c r="K401" i="3"/>
  <c r="J403" i="3" l="1"/>
  <c r="K402" i="3"/>
  <c r="J404" i="3" l="1"/>
  <c r="K403" i="3"/>
  <c r="J405" i="3" l="1"/>
  <c r="K404" i="3"/>
  <c r="J406" i="3" l="1"/>
  <c r="K405" i="3"/>
  <c r="J407" i="3" l="1"/>
  <c r="K406" i="3"/>
  <c r="J408" i="3" l="1"/>
  <c r="K407" i="3"/>
  <c r="J409" i="3" l="1"/>
  <c r="K408" i="3"/>
  <c r="J410" i="3" l="1"/>
  <c r="K409" i="3"/>
  <c r="J411" i="3" l="1"/>
  <c r="K410" i="3"/>
  <c r="J412" i="3" l="1"/>
  <c r="K411" i="3"/>
  <c r="J413" i="3" l="1"/>
  <c r="K412" i="3"/>
  <c r="J414" i="3" l="1"/>
  <c r="K413" i="3"/>
  <c r="J415" i="3" l="1"/>
  <c r="K414" i="3"/>
  <c r="J416" i="3" l="1"/>
  <c r="K415" i="3"/>
  <c r="J417" i="3" l="1"/>
  <c r="K416" i="3"/>
  <c r="J418" i="3" l="1"/>
  <c r="K417" i="3"/>
  <c r="J419" i="3" l="1"/>
  <c r="K418" i="3"/>
  <c r="J420" i="3" l="1"/>
  <c r="K419" i="3"/>
  <c r="J421" i="3" l="1"/>
  <c r="K420" i="3"/>
  <c r="J422" i="3" l="1"/>
  <c r="K421" i="3"/>
  <c r="J423" i="3" l="1"/>
  <c r="K422" i="3"/>
  <c r="J424" i="3" l="1"/>
  <c r="K423" i="3"/>
  <c r="J425" i="3" l="1"/>
  <c r="K424" i="3"/>
  <c r="J426" i="3" l="1"/>
  <c r="K425" i="3"/>
  <c r="J427" i="3" l="1"/>
  <c r="K426" i="3"/>
  <c r="J428" i="3" l="1"/>
  <c r="K427" i="3"/>
  <c r="J429" i="3" l="1"/>
  <c r="K428" i="3"/>
  <c r="J430" i="3" l="1"/>
  <c r="K429" i="3"/>
  <c r="J431" i="3" l="1"/>
  <c r="K430" i="3"/>
  <c r="J432" i="3" l="1"/>
  <c r="K431" i="3"/>
  <c r="J433" i="3" l="1"/>
  <c r="K432" i="3"/>
  <c r="J434" i="3" l="1"/>
  <c r="K433" i="3"/>
  <c r="J435" i="3" l="1"/>
  <c r="K434" i="3"/>
  <c r="J436" i="3" l="1"/>
  <c r="K435" i="3"/>
  <c r="J437" i="3" l="1"/>
  <c r="K436" i="3"/>
  <c r="J438" i="3" l="1"/>
  <c r="K437" i="3"/>
  <c r="J439" i="3" l="1"/>
  <c r="K438" i="3"/>
  <c r="J440" i="3" l="1"/>
  <c r="K439" i="3"/>
  <c r="J441" i="3" l="1"/>
  <c r="K440" i="3"/>
  <c r="J442" i="3" l="1"/>
  <c r="K441" i="3"/>
  <c r="J443" i="3" l="1"/>
  <c r="K442" i="3"/>
  <c r="J444" i="3" l="1"/>
  <c r="K443" i="3"/>
  <c r="J445" i="3" l="1"/>
  <c r="K444" i="3"/>
  <c r="J446" i="3" l="1"/>
  <c r="K445" i="3"/>
  <c r="J447" i="3" l="1"/>
  <c r="K446" i="3"/>
  <c r="J448" i="3" l="1"/>
  <c r="K447" i="3"/>
  <c r="J449" i="3" l="1"/>
  <c r="K448" i="3"/>
  <c r="J450" i="3" l="1"/>
  <c r="K449" i="3"/>
  <c r="J451" i="3" l="1"/>
  <c r="K450" i="3"/>
  <c r="J452" i="3" l="1"/>
  <c r="K451" i="3"/>
  <c r="J453" i="3" l="1"/>
  <c r="K452" i="3"/>
  <c r="J454" i="3" l="1"/>
  <c r="K453" i="3"/>
  <c r="J455" i="3" l="1"/>
  <c r="K454" i="3"/>
  <c r="J456" i="3" l="1"/>
  <c r="K455" i="3"/>
  <c r="J457" i="3" l="1"/>
  <c r="K456" i="3"/>
  <c r="J458" i="3" l="1"/>
  <c r="K457" i="3"/>
  <c r="J459" i="3" l="1"/>
  <c r="K458" i="3"/>
  <c r="J460" i="3" l="1"/>
  <c r="K459" i="3"/>
  <c r="J461" i="3" l="1"/>
  <c r="K460" i="3"/>
  <c r="J462" i="3" l="1"/>
  <c r="K461" i="3"/>
  <c r="J463" i="3" l="1"/>
  <c r="K462" i="3"/>
  <c r="J464" i="3" l="1"/>
  <c r="K463" i="3"/>
  <c r="J465" i="3" l="1"/>
  <c r="K464" i="3"/>
  <c r="J466" i="3" l="1"/>
  <c r="K465" i="3"/>
  <c r="J467" i="3" l="1"/>
  <c r="K466" i="3"/>
  <c r="J468" i="3" l="1"/>
  <c r="K467" i="3"/>
  <c r="J469" i="3" l="1"/>
  <c r="K468" i="3"/>
  <c r="J470" i="3" l="1"/>
  <c r="K469" i="3"/>
  <c r="J471" i="3" l="1"/>
  <c r="K470" i="3"/>
  <c r="J472" i="3" l="1"/>
  <c r="K471" i="3"/>
  <c r="J473" i="3" l="1"/>
  <c r="K472" i="3"/>
  <c r="J474" i="3" l="1"/>
  <c r="K473" i="3"/>
  <c r="J475" i="3" l="1"/>
  <c r="K474" i="3"/>
  <c r="J476" i="3" l="1"/>
  <c r="K475" i="3"/>
  <c r="J477" i="3" l="1"/>
  <c r="K476" i="3"/>
  <c r="J478" i="3" l="1"/>
  <c r="K477" i="3"/>
  <c r="J479" i="3" l="1"/>
  <c r="K478" i="3"/>
  <c r="J480" i="3" l="1"/>
  <c r="K479" i="3"/>
  <c r="J481" i="3" l="1"/>
  <c r="K480" i="3"/>
  <c r="J482" i="3" l="1"/>
  <c r="K481" i="3"/>
  <c r="J483" i="3" l="1"/>
  <c r="K482" i="3"/>
  <c r="J484" i="3" l="1"/>
  <c r="K483" i="3"/>
  <c r="J485" i="3" l="1"/>
  <c r="K484" i="3"/>
  <c r="J486" i="3" l="1"/>
  <c r="K485" i="3"/>
  <c r="J487" i="3" l="1"/>
  <c r="K486" i="3"/>
  <c r="J488" i="3" l="1"/>
  <c r="K487" i="3"/>
  <c r="J489" i="3" l="1"/>
  <c r="K488" i="3"/>
  <c r="J490" i="3" l="1"/>
  <c r="K489" i="3"/>
  <c r="J491" i="3" l="1"/>
  <c r="K490" i="3"/>
  <c r="J492" i="3" l="1"/>
  <c r="K491" i="3"/>
  <c r="J493" i="3" l="1"/>
  <c r="K492" i="3"/>
  <c r="J494" i="3" l="1"/>
  <c r="K493" i="3"/>
  <c r="J495" i="3" l="1"/>
  <c r="K494" i="3"/>
  <c r="J496" i="3" l="1"/>
  <c r="K495" i="3"/>
  <c r="J497" i="3" l="1"/>
  <c r="K496" i="3"/>
  <c r="J498" i="3" l="1"/>
  <c r="K497" i="3"/>
  <c r="K498" i="3" l="1"/>
  <c r="J499" i="3"/>
  <c r="J500" i="3" l="1"/>
  <c r="K499" i="3"/>
  <c r="J501" i="3" l="1"/>
  <c r="K500" i="3"/>
  <c r="J502" i="3" l="1"/>
  <c r="K501" i="3"/>
  <c r="J503" i="3" l="1"/>
  <c r="K502" i="3"/>
  <c r="J504" i="3" l="1"/>
  <c r="K503" i="3"/>
  <c r="J505" i="3" l="1"/>
  <c r="K504" i="3"/>
  <c r="J506" i="3" l="1"/>
  <c r="K505" i="3"/>
  <c r="J507" i="3" l="1"/>
  <c r="K506" i="3"/>
  <c r="J508" i="3" l="1"/>
  <c r="K507" i="3"/>
  <c r="J509" i="3" l="1"/>
  <c r="K508" i="3"/>
  <c r="J510" i="3" l="1"/>
  <c r="K509" i="3"/>
  <c r="J511" i="3" l="1"/>
  <c r="K510" i="3"/>
  <c r="J512" i="3" l="1"/>
  <c r="K511" i="3"/>
  <c r="J513" i="3" l="1"/>
  <c r="K512" i="3"/>
  <c r="J514" i="3" l="1"/>
  <c r="K513" i="3"/>
  <c r="J515" i="3" l="1"/>
  <c r="K514" i="3"/>
  <c r="J516" i="3" l="1"/>
  <c r="K515" i="3"/>
  <c r="J517" i="3" l="1"/>
  <c r="K516" i="3"/>
  <c r="J518" i="3" l="1"/>
  <c r="K517" i="3"/>
  <c r="J519" i="3" l="1"/>
  <c r="K518" i="3"/>
  <c r="J520" i="3" l="1"/>
  <c r="K519" i="3"/>
  <c r="J521" i="3" l="1"/>
  <c r="K520" i="3"/>
  <c r="J522" i="3" l="1"/>
  <c r="K521" i="3"/>
  <c r="J523" i="3" l="1"/>
  <c r="K522" i="3"/>
  <c r="J524" i="3" l="1"/>
  <c r="K523" i="3"/>
  <c r="J525" i="3" l="1"/>
  <c r="K524" i="3"/>
  <c r="J526" i="3" l="1"/>
  <c r="K525" i="3"/>
  <c r="J527" i="3" l="1"/>
  <c r="K526" i="3"/>
  <c r="J528" i="3" l="1"/>
  <c r="K527" i="3"/>
  <c r="J529" i="3" l="1"/>
  <c r="K528" i="3"/>
  <c r="J530" i="3" l="1"/>
  <c r="K529" i="3"/>
  <c r="J531" i="3" l="1"/>
  <c r="K530" i="3"/>
  <c r="J532" i="3" l="1"/>
  <c r="K531" i="3"/>
  <c r="J533" i="3" l="1"/>
  <c r="K532" i="3"/>
  <c r="J534" i="3" l="1"/>
  <c r="K533" i="3"/>
  <c r="J535" i="3" l="1"/>
  <c r="K534" i="3"/>
  <c r="J536" i="3" l="1"/>
  <c r="K535" i="3"/>
  <c r="J537" i="3" l="1"/>
  <c r="K536" i="3"/>
  <c r="J538" i="3" l="1"/>
  <c r="K537" i="3"/>
  <c r="J539" i="3" l="1"/>
  <c r="K538" i="3"/>
  <c r="J540" i="3" l="1"/>
  <c r="K539" i="3"/>
  <c r="J541" i="3" l="1"/>
  <c r="K540" i="3"/>
  <c r="J542" i="3" l="1"/>
  <c r="K541" i="3"/>
  <c r="J543" i="3" l="1"/>
  <c r="K542" i="3"/>
  <c r="J544" i="3" l="1"/>
  <c r="K543" i="3"/>
  <c r="J545" i="3" l="1"/>
  <c r="K544" i="3"/>
  <c r="J546" i="3" l="1"/>
  <c r="K545" i="3"/>
  <c r="J547" i="3" l="1"/>
  <c r="K546" i="3"/>
  <c r="J548" i="3" l="1"/>
  <c r="K547" i="3"/>
  <c r="J549" i="3" l="1"/>
  <c r="K548" i="3"/>
  <c r="J550" i="3" l="1"/>
  <c r="K549" i="3"/>
  <c r="J551" i="3" l="1"/>
  <c r="K550" i="3"/>
  <c r="J552" i="3" l="1"/>
  <c r="K551" i="3"/>
  <c r="J553" i="3" l="1"/>
  <c r="K552" i="3"/>
  <c r="J554" i="3" l="1"/>
  <c r="K553" i="3"/>
  <c r="J555" i="3" l="1"/>
  <c r="K554" i="3"/>
  <c r="J556" i="3" l="1"/>
  <c r="K555" i="3"/>
  <c r="J557" i="3" l="1"/>
  <c r="K556" i="3"/>
  <c r="J558" i="3" l="1"/>
  <c r="K557" i="3"/>
  <c r="J559" i="3" l="1"/>
  <c r="K558" i="3"/>
  <c r="J560" i="3" l="1"/>
  <c r="K559" i="3"/>
  <c r="J561" i="3" l="1"/>
  <c r="K560" i="3"/>
  <c r="J562" i="3" l="1"/>
  <c r="K561" i="3"/>
  <c r="J563" i="3" l="1"/>
  <c r="K562" i="3"/>
  <c r="J564" i="3" l="1"/>
  <c r="K563" i="3"/>
  <c r="J565" i="3" l="1"/>
  <c r="K564" i="3"/>
  <c r="J566" i="3" l="1"/>
  <c r="K565" i="3"/>
  <c r="J567" i="3" l="1"/>
  <c r="K566" i="3"/>
  <c r="J568" i="3" l="1"/>
  <c r="K567" i="3"/>
  <c r="J569" i="3" l="1"/>
  <c r="K568" i="3"/>
  <c r="J570" i="3" l="1"/>
  <c r="K569" i="3"/>
  <c r="J571" i="3" l="1"/>
  <c r="K570" i="3"/>
  <c r="J572" i="3" l="1"/>
  <c r="K571" i="3"/>
  <c r="J573" i="3" l="1"/>
  <c r="K572" i="3"/>
  <c r="J574" i="3" l="1"/>
  <c r="K573" i="3"/>
  <c r="J575" i="3" l="1"/>
  <c r="K574" i="3"/>
  <c r="J576" i="3" l="1"/>
  <c r="K575" i="3"/>
  <c r="J577" i="3" l="1"/>
  <c r="K576" i="3"/>
  <c r="J578" i="3" l="1"/>
  <c r="K577" i="3"/>
  <c r="J579" i="3" l="1"/>
  <c r="K578" i="3"/>
  <c r="J580" i="3" l="1"/>
  <c r="K579" i="3"/>
  <c r="J581" i="3" l="1"/>
  <c r="K580" i="3"/>
  <c r="K581" i="3" l="1"/>
  <c r="J582" i="3"/>
  <c r="J583" i="3" l="1"/>
  <c r="K582" i="3"/>
  <c r="J584" i="3" l="1"/>
  <c r="K583" i="3"/>
  <c r="J585" i="3" l="1"/>
  <c r="K584" i="3"/>
  <c r="J586" i="3" l="1"/>
  <c r="K585" i="3"/>
  <c r="J587" i="3" l="1"/>
  <c r="K586" i="3"/>
  <c r="J588" i="3" l="1"/>
  <c r="K587" i="3"/>
  <c r="J589" i="3" l="1"/>
  <c r="K588" i="3"/>
  <c r="J590" i="3" l="1"/>
  <c r="K589" i="3"/>
  <c r="J591" i="3" l="1"/>
  <c r="K590" i="3"/>
  <c r="J592" i="3" l="1"/>
  <c r="K591" i="3"/>
  <c r="J593" i="3" l="1"/>
  <c r="K592" i="3"/>
  <c r="J594" i="3" l="1"/>
  <c r="K593" i="3"/>
  <c r="J595" i="3" l="1"/>
  <c r="K594" i="3"/>
  <c r="J596" i="3" l="1"/>
  <c r="K595" i="3"/>
  <c r="J597" i="3" l="1"/>
  <c r="K596" i="3"/>
  <c r="J598" i="3" l="1"/>
  <c r="K597" i="3"/>
  <c r="J599" i="3" l="1"/>
  <c r="K598" i="3"/>
  <c r="J600" i="3" l="1"/>
  <c r="K599" i="3"/>
  <c r="J601" i="3" l="1"/>
  <c r="K600" i="3"/>
  <c r="J602" i="3" l="1"/>
  <c r="K601" i="3"/>
  <c r="J603" i="3" l="1"/>
  <c r="K602" i="3"/>
  <c r="J604" i="3" l="1"/>
  <c r="K603" i="3"/>
  <c r="J605" i="3" l="1"/>
  <c r="K604" i="3"/>
  <c r="J606" i="3" l="1"/>
  <c r="K605" i="3"/>
  <c r="K606" i="3" l="1"/>
  <c r="J607" i="3"/>
  <c r="J608" i="3" l="1"/>
  <c r="K607" i="3"/>
  <c r="J609" i="3" l="1"/>
  <c r="K608" i="3"/>
  <c r="J610" i="3" l="1"/>
  <c r="K609" i="3"/>
  <c r="K610" i="3" l="1"/>
  <c r="J611" i="3"/>
  <c r="J612" i="3" l="1"/>
  <c r="K611" i="3"/>
  <c r="J613" i="3" l="1"/>
  <c r="K612" i="3"/>
  <c r="J614" i="3" l="1"/>
  <c r="K613" i="3"/>
  <c r="J615" i="3" l="1"/>
  <c r="K614" i="3"/>
  <c r="J616" i="3" l="1"/>
  <c r="K615" i="3"/>
  <c r="J617" i="3" l="1"/>
  <c r="K616" i="3"/>
  <c r="J618" i="3" l="1"/>
  <c r="K617" i="3"/>
  <c r="J619" i="3" l="1"/>
  <c r="K618" i="3"/>
  <c r="J620" i="3" l="1"/>
  <c r="K619" i="3"/>
  <c r="J621" i="3" l="1"/>
  <c r="K620" i="3"/>
  <c r="J622" i="3" l="1"/>
  <c r="K621" i="3"/>
  <c r="J623" i="3" l="1"/>
  <c r="K622" i="3"/>
  <c r="J624" i="3" l="1"/>
  <c r="K623" i="3"/>
  <c r="J625" i="3" l="1"/>
  <c r="K624" i="3"/>
  <c r="J626" i="3" l="1"/>
  <c r="K625" i="3"/>
  <c r="J627" i="3" l="1"/>
  <c r="K626" i="3"/>
  <c r="J628" i="3" l="1"/>
  <c r="K627" i="3"/>
  <c r="J629" i="3" l="1"/>
  <c r="K628" i="3"/>
  <c r="J630" i="3" l="1"/>
  <c r="K629" i="3"/>
  <c r="J631" i="3" l="1"/>
  <c r="K630" i="3"/>
  <c r="J632" i="3" l="1"/>
  <c r="K631" i="3"/>
  <c r="J633" i="3" l="1"/>
  <c r="K632" i="3"/>
  <c r="J634" i="3" l="1"/>
  <c r="K633" i="3"/>
  <c r="J635" i="3" l="1"/>
  <c r="K634" i="3"/>
  <c r="J636" i="3" l="1"/>
  <c r="K635" i="3"/>
  <c r="J637" i="3" l="1"/>
  <c r="K636" i="3"/>
  <c r="J638" i="3" l="1"/>
  <c r="K637" i="3"/>
  <c r="K638" i="3" l="1"/>
  <c r="J639" i="3"/>
  <c r="J640" i="3" l="1"/>
  <c r="K639" i="3"/>
  <c r="J641" i="3" l="1"/>
  <c r="K640" i="3"/>
  <c r="J642" i="3" l="1"/>
  <c r="K641" i="3"/>
  <c r="K642" i="3" l="1"/>
  <c r="J643" i="3"/>
  <c r="J644" i="3" l="1"/>
  <c r="K643" i="3"/>
  <c r="K644" i="3" l="1"/>
  <c r="J645" i="3"/>
  <c r="J646" i="3" l="1"/>
  <c r="K645" i="3"/>
  <c r="K646" i="3" l="1"/>
  <c r="J647" i="3"/>
  <c r="J648" i="3" l="1"/>
  <c r="K647" i="3"/>
  <c r="J649" i="3" l="1"/>
  <c r="K648" i="3"/>
  <c r="J650" i="3" l="1"/>
  <c r="K649" i="3"/>
  <c r="K650" i="3" l="1"/>
  <c r="J651" i="3"/>
  <c r="J652" i="3" l="1"/>
  <c r="K651" i="3"/>
  <c r="J653" i="3" l="1"/>
  <c r="K652" i="3"/>
  <c r="J654" i="3" l="1"/>
  <c r="K653" i="3"/>
  <c r="J655" i="3" l="1"/>
  <c r="K654" i="3"/>
  <c r="J656" i="3" l="1"/>
  <c r="K655" i="3"/>
  <c r="J657" i="3" l="1"/>
  <c r="K656" i="3"/>
  <c r="J658" i="3" l="1"/>
  <c r="K657" i="3"/>
  <c r="J659" i="3" l="1"/>
  <c r="K658" i="3"/>
  <c r="J660" i="3" l="1"/>
  <c r="K659" i="3"/>
  <c r="J661" i="3" l="1"/>
  <c r="K660" i="3"/>
  <c r="K661" i="3" l="1"/>
  <c r="J662" i="3"/>
  <c r="J663" i="3" l="1"/>
  <c r="K662" i="3"/>
  <c r="K663" i="3" l="1"/>
  <c r="J664" i="3"/>
  <c r="J665" i="3" l="1"/>
  <c r="K664" i="3"/>
  <c r="J666" i="3" l="1"/>
  <c r="K665" i="3"/>
  <c r="J667" i="3" l="1"/>
  <c r="K666" i="3"/>
  <c r="J668" i="3" l="1"/>
  <c r="K667" i="3"/>
  <c r="J669" i="3" l="1"/>
  <c r="K668" i="3"/>
  <c r="J670" i="3" l="1"/>
  <c r="K669" i="3"/>
  <c r="K670" i="3" l="1"/>
  <c r="J671" i="3"/>
  <c r="K671" i="3" l="1"/>
  <c r="J672" i="3"/>
  <c r="J673" i="3" l="1"/>
  <c r="K672" i="3"/>
  <c r="J674" i="3" l="1"/>
  <c r="K673" i="3"/>
  <c r="K674" i="3" l="1"/>
  <c r="J675" i="3"/>
  <c r="J676" i="3" l="1"/>
  <c r="K675" i="3"/>
  <c r="J677" i="3" l="1"/>
  <c r="K676" i="3"/>
  <c r="J678" i="3" l="1"/>
  <c r="K677" i="3"/>
  <c r="K678" i="3" l="1"/>
  <c r="J679" i="3"/>
  <c r="J680" i="3" l="1"/>
  <c r="K679" i="3"/>
  <c r="J681" i="3" l="1"/>
  <c r="K680" i="3"/>
  <c r="J682" i="3" l="1"/>
  <c r="K681" i="3"/>
  <c r="K682" i="3" l="1"/>
  <c r="J683" i="3"/>
  <c r="J684" i="3" l="1"/>
  <c r="K683" i="3"/>
  <c r="J685" i="3" l="1"/>
  <c r="K684" i="3"/>
  <c r="J686" i="3" l="1"/>
  <c r="K685" i="3"/>
  <c r="J687" i="3" l="1"/>
  <c r="K686" i="3"/>
  <c r="J688" i="3" l="1"/>
  <c r="K687" i="3"/>
  <c r="J689" i="3" l="1"/>
  <c r="K688" i="3"/>
  <c r="J690" i="3" l="1"/>
  <c r="K689" i="3"/>
  <c r="K690" i="3" l="1"/>
  <c r="J691" i="3"/>
  <c r="J692" i="3" l="1"/>
  <c r="K691" i="3"/>
  <c r="J693" i="3" l="1"/>
  <c r="K692" i="3"/>
  <c r="J694" i="3" l="1"/>
  <c r="K693" i="3"/>
  <c r="J695" i="3" l="1"/>
  <c r="K694" i="3"/>
  <c r="J696" i="3" l="1"/>
  <c r="K695" i="3"/>
  <c r="K696" i="3" l="1"/>
  <c r="J697" i="3"/>
  <c r="K697" i="3" l="1"/>
  <c r="J698" i="3"/>
  <c r="J699" i="3" l="1"/>
  <c r="K698" i="3"/>
  <c r="J700" i="3" l="1"/>
  <c r="K699" i="3"/>
  <c r="J701" i="3" l="1"/>
  <c r="K700" i="3"/>
  <c r="J702" i="3" l="1"/>
  <c r="K701" i="3"/>
  <c r="K702" i="3" l="1"/>
  <c r="J703" i="3"/>
  <c r="K703" i="3" l="1"/>
  <c r="J704" i="3"/>
  <c r="J705" i="3" l="1"/>
  <c r="K704" i="3"/>
  <c r="J706" i="3" l="1"/>
  <c r="K705" i="3"/>
  <c r="K706" i="3" l="1"/>
  <c r="J707" i="3"/>
  <c r="J708" i="3" l="1"/>
  <c r="K708" i="3" s="1"/>
  <c r="K707" i="3"/>
</calcChain>
</file>

<file path=xl/sharedStrings.xml><?xml version="1.0" encoding="utf-8"?>
<sst xmlns="http://schemas.openxmlformats.org/spreadsheetml/2006/main" count="71" uniqueCount="58">
  <si>
    <t>Year</t>
  </si>
  <si>
    <t>Waste Acceptance Rate (Mg)</t>
  </si>
  <si>
    <t>Waste in Place (Mg)</t>
  </si>
  <si>
    <t>Carbon Dioxide (Mg)</t>
  </si>
  <si>
    <t>Methane (Mg)</t>
  </si>
  <si>
    <r>
      <t>CO</t>
    </r>
    <r>
      <rPr>
        <vertAlign val="subscript"/>
        <sz val="11"/>
        <color theme="1"/>
        <rFont val="Calibri"/>
        <family val="2"/>
        <scheme val="minor"/>
      </rPr>
      <t>2,eq</t>
    </r>
    <r>
      <rPr>
        <sz val="11"/>
        <color theme="1"/>
        <rFont val="Calibri"/>
        <family val="2"/>
        <scheme val="minor"/>
      </rPr>
      <t xml:space="preserve"> Emissions (Tonnes)</t>
    </r>
  </si>
  <si>
    <t>Total</t>
  </si>
  <si>
    <t>Methane Plus Carbon Dioxide (Mg)</t>
  </si>
  <si>
    <t>Total Percent Decomposible Waste</t>
  </si>
  <si>
    <t>Food</t>
  </si>
  <si>
    <t>Paper &amp; Cardboard</t>
  </si>
  <si>
    <t>Textiles</t>
  </si>
  <si>
    <t>Other Organics</t>
  </si>
  <si>
    <t>Misc Combustibles</t>
  </si>
  <si>
    <t>Subtotal 1</t>
  </si>
  <si>
    <t>Subtotal 2</t>
  </si>
  <si>
    <t>Total Degradable Waste (Mg)</t>
  </si>
  <si>
    <t>Fraction of Waste Degraded</t>
  </si>
  <si>
    <t>Mole Ratio Carbon Dioxide</t>
  </si>
  <si>
    <t xml:space="preserve"> The computations</t>
  </si>
  <si>
    <t>were based upon the global warming potential (GWP) of 25 for</t>
  </si>
  <si>
    <t xml:space="preserve">methane (IPCC, 2014). 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</si>
  <si>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emissions LandGEM (tonnes)</t>
    </r>
  </si>
  <si>
    <r>
      <t>Ln(CH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</si>
  <si>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</si>
  <si>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</si>
  <si>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</si>
  <si>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</si>
  <si>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</si>
  <si>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</si>
  <si>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</si>
  <si>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</si>
  <si>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</si>
  <si>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</si>
  <si>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</si>
  <si>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</si>
  <si>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</si>
  <si>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</si>
  <si>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</si>
  <si>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</si>
  <si>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</si>
  <si>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</si>
  <si>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</si>
  <si>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</si>
  <si>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</si>
  <si>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</si>
  <si>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</si>
  <si>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</si>
  <si>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RESIDUAL OUTPUT</t>
  </si>
  <si>
    <t>Observation</t>
  </si>
  <si>
    <t>Predicted Y</t>
  </si>
  <si>
    <t>Residuals</t>
  </si>
  <si>
    <t>Model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</si>
  <si>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emissions LandGEM Fraction of 2020</t>
    </r>
  </si>
  <si>
    <t>CO2 Generation (tonnes)</t>
  </si>
  <si>
    <t>Cumulative Waste Decomposed (tonnes)</t>
  </si>
  <si>
    <t>Percentage of Degradable Waste Placed That has Decomposed</t>
  </si>
  <si>
    <t>Years Since Landfill Closure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</si>
</sst>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0"/>
  </numFmts>
  <fonts count="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2" fontId="0" fillId="0" borderId="0" xfId="0" applyNumberFormat="1"/>
    <xf numFmtId="164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2" fontId="0" fillId="0" borderId="0" xfId="0" applyNumberFormat="1" applyFill="1" applyBorder="1" applyAlignment="1"/>
    <xf numFmtId="165" fontId="0" fillId="0" borderId="1" xfId="0" applyNumberFormat="1" applyFill="1" applyBorder="1" applyAlignment="1"/>
    <xf numFmtId="0" fontId="2" fillId="0" borderId="0" xfId="0" applyFont="1"/>
    <xf numFmtId="3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'Model Extrapolation'!$B$7:$B$22</c:f>
              <c:numCache>
                <c:formatCode>General</c:formatCode>
                <c:ptCount val="16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</c:numCache>
            </c:numRef>
          </c:xVal>
          <c:yVal>
            <c:numRef>
              <c:f>'Model Extrapolation'!$E$7:$E$22</c:f>
              <c:numCache>
                <c:formatCode>General</c:formatCode>
                <c:ptCount val="16"/>
                <c:pt idx="0">
                  <c:v>9.6053510221804874</c:v>
                </c:pt>
                <c:pt idx="1">
                  <c:v>9.5933553512467551</c:v>
                </c:pt>
                <c:pt idx="2">
                  <c:v>9.5813520520149673</c:v>
                </c:pt>
                <c:pt idx="3">
                  <c:v>9.5693426056740059</c:v>
                </c:pt>
                <c:pt idx="4">
                  <c:v>9.5573285503253711</c:v>
                </c:pt>
                <c:pt idx="5">
                  <c:v>9.5453114824711278</c:v>
                </c:pt>
                <c:pt idx="6">
                  <c:v>9.5332930585098836</c:v>
                </c:pt>
                <c:pt idx="7">
                  <c:v>9.52134826973146</c:v>
                </c:pt>
                <c:pt idx="8">
                  <c:v>9.5093332355738305</c:v>
                </c:pt>
                <c:pt idx="9">
                  <c:v>9.4973221993135706</c:v>
                </c:pt>
                <c:pt idx="10">
                  <c:v>9.4853170719304103</c:v>
                </c:pt>
                <c:pt idx="11">
                  <c:v>9.4733198317875917</c:v>
                </c:pt>
                <c:pt idx="12">
                  <c:v>9.461332526110132</c:v>
                </c:pt>
                <c:pt idx="13">
                  <c:v>9.449357272446683</c:v>
                </c:pt>
                <c:pt idx="14">
                  <c:v>9.4373165693105694</c:v>
                </c:pt>
                <c:pt idx="15">
                  <c:v>9.4252904482618654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C8D-40B6-A480-A852863FA6EA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'Model Extrapolation'!$B$7:$B$22</c:f>
              <c:numCache>
                <c:formatCode>General</c:formatCode>
                <c:ptCount val="16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</c:numCache>
            </c:numRef>
          </c:xVal>
          <c:yVal>
            <c:numRef>
              <c:f>'Methane Generation Model'!$B$25:$B$40</c:f>
              <c:numCache>
                <c:formatCode>General</c:formatCode>
                <c:ptCount val="16"/>
                <c:pt idx="0">
                  <c:v>9.6053449874102164</c:v>
                </c:pt>
                <c:pt idx="1">
                  <c:v>9.5933429186462611</c:v>
                </c:pt>
                <c:pt idx="2">
                  <c:v>9.5813408498823023</c:v>
                </c:pt>
                <c:pt idx="3">
                  <c:v>9.569338781118347</c:v>
                </c:pt>
                <c:pt idx="4">
                  <c:v>9.5573367123543918</c:v>
                </c:pt>
                <c:pt idx="5">
                  <c:v>9.5453346435904329</c:v>
                </c:pt>
                <c:pt idx="6">
                  <c:v>9.5333325748264777</c:v>
                </c:pt>
                <c:pt idx="7">
                  <c:v>9.5213305060625224</c:v>
                </c:pt>
                <c:pt idx="8">
                  <c:v>9.5093284372985636</c:v>
                </c:pt>
                <c:pt idx="9">
                  <c:v>9.4973263685346083</c:v>
                </c:pt>
                <c:pt idx="10">
                  <c:v>9.4853242997706531</c:v>
                </c:pt>
                <c:pt idx="11">
                  <c:v>9.4733222310066942</c:v>
                </c:pt>
                <c:pt idx="12">
                  <c:v>9.461320162242739</c:v>
                </c:pt>
                <c:pt idx="13">
                  <c:v>9.4493180934787837</c:v>
                </c:pt>
                <c:pt idx="14">
                  <c:v>9.4373160247148249</c:v>
                </c:pt>
                <c:pt idx="15">
                  <c:v>9.4253139559508696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C8D-40B6-A480-A852863FA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859071"/>
        <c:axId val="1094861567"/>
      </c:scatterChart>
      <c:valAx>
        <c:axId val="10948590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94861567"/>
        <c:crosses val="autoZero"/>
        <c:crossBetween val="midCat"/>
      </c:valAx>
      <c:valAx>
        <c:axId val="109486156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94859071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635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'Model Extrapolation'!$A$7:$A$508</c:f>
              <c:numCache>
                <c:formatCode>General</c:formatCode>
                <c:ptCount val="5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</c:numCache>
            </c:numRef>
          </c:xVal>
          <c:yVal>
            <c:numRef>
              <c:f>'Model Extrapolation'!$K$7:$K$508</c:f>
              <c:numCache>
                <c:formatCode>0.00</c:formatCode>
                <c:ptCount val="502"/>
                <c:pt idx="0">
                  <c:v>4.99979425091799</c:v>
                </c:pt>
                <c:pt idx="1">
                  <c:v>5.1559600745722145</c:v>
                </c:pt>
                <c:pt idx="2">
                  <c:v>5.3102631074407363</c:v>
                </c:pt>
                <c:pt idx="3">
                  <c:v>5.4627255694269294</c:v>
                </c:pt>
                <c:pt idx="4">
                  <c:v>5.6133694153887745</c:v>
                </c:pt>
                <c:pt idx="5">
                  <c:v>5.7622163383004033</c:v>
                </c:pt>
                <c:pt idx="6">
                  <c:v>5.9092877723759241</c:v>
                </c:pt>
                <c:pt idx="7">
                  <c:v>6.0546048961559835</c:v>
                </c:pt>
                <c:pt idx="8">
                  <c:v>6.198188635557516</c:v>
                </c:pt>
                <c:pt idx="9">
                  <c:v>6.3400596668871101</c:v>
                </c:pt>
                <c:pt idx="10">
                  <c:v>6.4802384198184306</c:v>
                </c:pt>
                <c:pt idx="11">
                  <c:v>6.6187450803341301</c:v>
                </c:pt>
                <c:pt idx="12">
                  <c:v>6.7555995936326623</c:v>
                </c:pt>
                <c:pt idx="13">
                  <c:v>6.8908216670004299</c:v>
                </c:pt>
                <c:pt idx="14">
                  <c:v>7.0244307726496604</c:v>
                </c:pt>
                <c:pt idx="15">
                  <c:v>7.1564461505224486</c:v>
                </c:pt>
                <c:pt idx="16">
                  <c:v>7.2868868110613274</c:v>
                </c:pt>
                <c:pt idx="17">
                  <c:v>7.415771537946819</c:v>
                </c:pt>
                <c:pt idx="18">
                  <c:v>7.5431188908023099</c:v>
                </c:pt>
                <c:pt idx="19">
                  <c:v>7.6689472078666663</c:v>
                </c:pt>
                <c:pt idx="20">
                  <c:v>7.79327460863498</c:v>
                </c:pt>
                <c:pt idx="21">
                  <c:v>7.9161189964677998</c:v>
                </c:pt>
                <c:pt idx="22">
                  <c:v>8.0374980611692468</c:v>
                </c:pt>
                <c:pt idx="23">
                  <c:v>8.1574292815343874</c:v>
                </c:pt>
                <c:pt idx="24">
                  <c:v>8.2759299278661924</c:v>
                </c:pt>
                <c:pt idx="25">
                  <c:v>8.3930170644625051</c:v>
                </c:pt>
                <c:pt idx="26">
                  <c:v>8.5087075520733215</c:v>
                </c:pt>
                <c:pt idx="27">
                  <c:v>8.6230180503287741</c:v>
                </c:pt>
                <c:pt idx="28">
                  <c:v>8.7359650201381402</c:v>
                </c:pt>
                <c:pt idx="29">
                  <c:v>8.847564726060245</c:v>
                </c:pt>
                <c:pt idx="30">
                  <c:v>8.9578332386455877</c:v>
                </c:pt>
                <c:pt idx="31">
                  <c:v>9.0667864367505242</c:v>
                </c:pt>
                <c:pt idx="32">
                  <c:v>9.1744400098238525</c:v>
                </c:pt>
                <c:pt idx="33">
                  <c:v>9.2808094601661235</c:v>
                </c:pt>
                <c:pt idx="34">
                  <c:v>9.3859101051619955</c:v>
                </c:pt>
                <c:pt idx="35">
                  <c:v>9.4897570794859583</c:v>
                </c:pt>
                <c:pt idx="36">
                  <c:v>9.5923653372817643</c:v>
                </c:pt>
                <c:pt idx="37">
                  <c:v>9.6937496543158481</c:v>
                </c:pt>
                <c:pt idx="38">
                  <c:v>9.7939246301050495</c:v>
                </c:pt>
                <c:pt idx="39">
                  <c:v>9.8929046900189892</c:v>
                </c:pt>
                <c:pt idx="40">
                  <c:v>9.9907040873573312</c:v>
                </c:pt>
                <c:pt idx="41">
                  <c:v>10.087336905402292</c:v>
                </c:pt>
                <c:pt idx="42">
                  <c:v>10.182817059446652</c:v>
                </c:pt>
                <c:pt idx="43">
                  <c:v>10.27715829879758</c:v>
                </c:pt>
                <c:pt idx="44">
                  <c:v>10.370374208756573</c:v>
                </c:pt>
                <c:pt idx="45">
                  <c:v>10.462478212575739</c:v>
                </c:pt>
                <c:pt idx="46">
                  <c:v>10.553483573390782</c:v>
                </c:pt>
                <c:pt idx="47">
                  <c:v>10.643403396130921</c:v>
                </c:pt>
                <c:pt idx="48">
                  <c:v>10.73225062940601</c:v>
                </c:pt>
                <c:pt idx="49">
                  <c:v>10.820038067371172</c:v>
                </c:pt>
                <c:pt idx="50">
                  <c:v>10.906778351569171</c:v>
                </c:pt>
                <c:pt idx="51">
                  <c:v>10.992483972750817</c:v>
                </c:pt>
                <c:pt idx="52">
                  <c:v>11.077167272673663</c:v>
                </c:pt>
                <c:pt idx="53">
                  <c:v>11.160840445879227</c:v>
                </c:pt>
                <c:pt idx="54">
                  <c:v>11.243515541449044</c:v>
                </c:pt>
                <c:pt idx="55">
                  <c:v>11.325204464739738</c:v>
                </c:pt>
                <c:pt idx="56">
                  <c:v>11.405918979097418</c:v>
                </c:pt>
                <c:pt idx="57">
                  <c:v>11.485670707551632</c:v>
                </c:pt>
                <c:pt idx="58">
                  <c:v>11.564471134489086</c:v>
                </c:pt>
                <c:pt idx="59">
                  <c:v>11.642331607307426</c:v>
                </c:pt>
                <c:pt idx="60">
                  <c:v>11.719263338049284</c:v>
                </c:pt>
                <c:pt idx="61">
                  <c:v>11.795277405016826</c:v>
                </c:pt>
                <c:pt idx="62">
                  <c:v>11.870384754367045</c:v>
                </c:pt>
                <c:pt idx="63">
                  <c:v>11.944596201688034</c:v>
                </c:pt>
                <c:pt idx="64">
                  <c:v>12.01792243355645</c:v>
                </c:pt>
                <c:pt idx="65">
                  <c:v>12.090374009076383</c:v>
                </c:pt>
                <c:pt idx="66">
                  <c:v>12.161961361399912</c:v>
                </c:pt>
                <c:pt idx="67">
                  <c:v>12.232694799229471</c:v>
                </c:pt>
                <c:pt idx="68">
                  <c:v>12.302584508302337</c:v>
                </c:pt>
                <c:pt idx="69">
                  <c:v>12.371640552857384</c:v>
                </c:pt>
                <c:pt idx="70">
                  <c:v>12.43987287708436</c:v>
                </c:pt>
                <c:pt idx="71">
                  <c:v>12.50729130655586</c:v>
                </c:pt>
                <c:pt idx="72">
                  <c:v>12.573905549642225</c:v>
                </c:pt>
                <c:pt idx="73">
                  <c:v>12.639725198909572</c:v>
                </c:pt>
                <c:pt idx="74">
                  <c:v>12.704759732501127</c:v>
                </c:pt>
                <c:pt idx="75">
                  <c:v>12.769018515502115</c:v>
                </c:pt>
                <c:pt idx="76">
                  <c:v>12.832510801288324</c:v>
                </c:pt>
                <c:pt idx="77">
                  <c:v>12.895245732858623</c:v>
                </c:pt>
                <c:pt idx="78">
                  <c:v>12.957232344151562</c:v>
                </c:pt>
                <c:pt idx="79">
                  <c:v>13.018479561346286</c:v>
                </c:pt>
                <c:pt idx="80">
                  <c:v>13.0789962041479</c:v>
                </c:pt>
                <c:pt idx="81">
                  <c:v>13.138790987057547</c:v>
                </c:pt>
                <c:pt idx="82">
                  <c:v>13.197872520627287</c:v>
                </c:pt>
                <c:pt idx="83">
                  <c:v>13.256249312700049</c:v>
                </c:pt>
                <c:pt idx="84">
                  <c:v>13.313929769634772</c:v>
                </c:pt>
                <c:pt idx="85">
                  <c:v>13.370922197516922</c:v>
                </c:pt>
                <c:pt idx="86">
                  <c:v>13.427234803354596</c:v>
                </c:pt>
                <c:pt idx="87">
                  <c:v>13.482875696260347</c:v>
                </c:pt>
                <c:pt idx="88">
                  <c:v>13.537852888618898</c:v>
                </c:pt>
                <c:pt idx="89">
                  <c:v>13.592174297240952</c:v>
                </c:pt>
                <c:pt idx="90">
                  <c:v>13.645847744503218</c:v>
                </c:pt>
                <c:pt idx="91">
                  <c:v>13.698880959474852</c:v>
                </c:pt>
                <c:pt idx="92">
                  <c:v>13.751281579030444</c:v>
                </c:pt>
                <c:pt idx="93">
                  <c:v>13.803057148949765</c:v>
                </c:pt>
                <c:pt idx="94">
                  <c:v>13.854215125004355</c:v>
                </c:pt>
                <c:pt idx="95">
                  <c:v>13.904762874031162</c:v>
                </c:pt>
                <c:pt idx="96">
                  <c:v>13.954707674993392</c:v>
                </c:pt>
                <c:pt idx="97">
                  <c:v>14.004056720028693</c:v>
                </c:pt>
                <c:pt idx="98">
                  <c:v>14.052817115484819</c:v>
                </c:pt>
                <c:pt idx="99">
                  <c:v>14.100995882942986</c:v>
                </c:pt>
                <c:pt idx="100">
                  <c:v>14.14859996022895</c:v>
                </c:pt>
                <c:pt idx="101">
                  <c:v>14.195636202412103</c:v>
                </c:pt>
                <c:pt idx="102">
                  <c:v>14.242111382792602</c:v>
                </c:pt>
                <c:pt idx="103">
                  <c:v>14.288032193876726</c:v>
                </c:pt>
                <c:pt idx="104">
                  <c:v>14.333405248340631</c:v>
                </c:pt>
                <c:pt idx="105">
                  <c:v>14.378237079982553</c:v>
                </c:pt>
                <c:pt idx="106">
                  <c:v>14.422534144663729</c:v>
                </c:pt>
                <c:pt idx="107">
                  <c:v>14.466302821238012</c:v>
                </c:pt>
                <c:pt idx="108">
                  <c:v>14.509549412470459</c:v>
                </c:pt>
                <c:pt idx="109">
                  <c:v>14.552280145944952</c:v>
                </c:pt>
                <c:pt idx="110">
                  <c:v>14.594501174960936</c:v>
                </c:pt>
                <c:pt idx="111">
                  <c:v>14.636218579419552</c:v>
                </c:pt>
                <c:pt idx="112">
                  <c:v>14.67743836669913</c:v>
                </c:pt>
                <c:pt idx="113">
                  <c:v>14.71816647252027</c:v>
                </c:pt>
                <c:pt idx="114">
                  <c:v>14.758408761800585</c:v>
                </c:pt>
                <c:pt idx="115">
                  <c:v>14.798171029499269</c:v>
                </c:pt>
                <c:pt idx="116">
                  <c:v>14.837459001451586</c:v>
                </c:pt>
                <c:pt idx="117">
                  <c:v>14.87627833519338</c:v>
                </c:pt>
                <c:pt idx="118">
                  <c:v>14.914634620775793</c:v>
                </c:pt>
                <c:pt idx="119">
                  <c:v>14.952533381570229</c:v>
                </c:pt>
                <c:pt idx="120">
                  <c:v>14.989980075063736</c:v>
                </c:pt>
                <c:pt idx="121">
                  <c:v>15.026980093644877</c:v>
                </c:pt>
                <c:pt idx="122">
                  <c:v>15.063538765380269</c:v>
                </c:pt>
                <c:pt idx="123">
                  <c:v>15.099661354781817</c:v>
                </c:pt>
                <c:pt idx="124">
                  <c:v>15.135353063564812</c:v>
                </c:pt>
                <c:pt idx="125">
                  <c:v>15.170619031396997</c:v>
                </c:pt>
                <c:pt idx="126">
                  <c:v>15.205464336638677</c:v>
                </c:pt>
                <c:pt idx="127">
                  <c:v>15.23989399707402</c:v>
                </c:pt>
                <c:pt idx="128">
                  <c:v>15.273912970633621</c:v>
                </c:pt>
                <c:pt idx="129">
                  <c:v>15.307526156108464</c:v>
                </c:pt>
                <c:pt idx="130">
                  <c:v>15.340738393855336</c:v>
                </c:pt>
                <c:pt idx="131">
                  <c:v>15.373554466493863</c:v>
                </c:pt>
                <c:pt idx="132">
                  <c:v>15.405979099595218</c:v>
                </c:pt>
                <c:pt idx="133">
                  <c:v>15.438016962362591</c:v>
                </c:pt>
                <c:pt idx="134">
                  <c:v>15.469672668303588</c:v>
                </c:pt>
                <c:pt idx="135">
                  <c:v>15.500950775894562</c:v>
                </c:pt>
                <c:pt idx="136">
                  <c:v>15.531855789237051</c:v>
                </c:pt>
                <c:pt idx="137">
                  <c:v>15.562392158706388</c:v>
                </c:pt>
                <c:pt idx="138">
                  <c:v>15.592564281592541</c:v>
                </c:pt>
                <c:pt idx="139">
                  <c:v>15.622376502733342</c:v>
                </c:pt>
                <c:pt idx="140">
                  <c:v>15.651833115140153</c:v>
                </c:pt>
                <c:pt idx="141">
                  <c:v>15.680938360616063</c:v>
                </c:pt>
                <c:pt idx="142">
                  <c:v>15.709696430366707</c:v>
                </c:pt>
                <c:pt idx="143">
                  <c:v>15.738111465603829</c:v>
                </c:pt>
                <c:pt idx="144">
                  <c:v>15.76618755814161</c:v>
                </c:pt>
                <c:pt idx="145">
                  <c:v>15.793928750985881</c:v>
                </c:pt>
                <c:pt idx="146">
                  <c:v>15.821339038916351</c:v>
                </c:pt>
                <c:pt idx="147">
                  <c:v>15.848422369061854</c:v>
                </c:pt>
                <c:pt idx="148">
                  <c:v>15.875182641468724</c:v>
                </c:pt>
                <c:pt idx="149">
                  <c:v>15.901623709662433</c:v>
                </c:pt>
                <c:pt idx="150">
                  <c:v>15.927749381202489</c:v>
                </c:pt>
                <c:pt idx="151">
                  <c:v>15.95356341823074</c:v>
                </c:pt>
                <c:pt idx="152">
                  <c:v>15.979069538013126</c:v>
                </c:pt>
                <c:pt idx="153">
                  <c:v>16.004271413474967</c:v>
                </c:pt>
                <c:pt idx="154">
                  <c:v>16.029172673729885</c:v>
                </c:pt>
                <c:pt idx="155">
                  <c:v>16.053776904602383</c:v>
                </c:pt>
                <c:pt idx="156">
                  <c:v>16.078087649144219</c:v>
                </c:pt>
                <c:pt idx="157">
                  <c:v>16.102108408144623</c:v>
                </c:pt>
                <c:pt idx="158">
                  <c:v>16.125842640634396</c:v>
                </c:pt>
                <c:pt idx="159">
                  <c:v>16.14929376438403</c:v>
                </c:pt>
                <c:pt idx="160">
                  <c:v>16.172465156395866</c:v>
                </c:pt>
                <c:pt idx="161">
                  <c:v>16.195360153390396</c:v>
                </c:pt>
                <c:pt idx="162">
                  <c:v>16.21798205228675</c:v>
                </c:pt>
                <c:pt idx="163">
                  <c:v>16.240334110677459</c:v>
                </c:pt>
                <c:pt idx="164">
                  <c:v>16.262419547297561</c:v>
                </c:pt>
                <c:pt idx="165">
                  <c:v>16.284241542488083</c:v>
                </c:pt>
                <c:pt idx="166">
                  <c:v>16.30580323865405</c:v>
                </c:pt>
                <c:pt idx="167">
                  <c:v>16.327107740716968</c:v>
                </c:pt>
                <c:pt idx="168">
                  <c:v>16.34815811656194</c:v>
                </c:pt>
                <c:pt idx="169">
                  <c:v>16.368957397479466</c:v>
                </c:pt>
                <c:pt idx="170">
                  <c:v>16.389508578601948</c:v>
                </c:pt>
                <c:pt idx="171">
                  <c:v>16.409814619334977</c:v>
                </c:pt>
                <c:pt idx="172">
                  <c:v>16.429878443783501</c:v>
                </c:pt>
                <c:pt idx="173">
                  <c:v>16.449702941172916</c:v>
                </c:pt>
                <c:pt idx="174">
                  <c:v>16.469290966265106</c:v>
                </c:pt>
                <c:pt idx="175">
                  <c:v>16.48864533976953</c:v>
                </c:pt>
                <c:pt idx="176">
                  <c:v>16.507768848749404</c:v>
                </c:pt>
                <c:pt idx="177">
                  <c:v>16.526664247023088</c:v>
                </c:pt>
                <c:pt idx="178">
                  <c:v>16.545334255560572</c:v>
                </c:pt>
                <c:pt idx="179">
                  <c:v>16.563781562875352</c:v>
                </c:pt>
                <c:pt idx="180">
                  <c:v>16.58200882541156</c:v>
                </c:pt>
                <c:pt idx="181">
                  <c:v>16.600018667926491</c:v>
                </c:pt>
                <c:pt idx="182">
                  <c:v>16.617813683868597</c:v>
                </c:pt>
                <c:pt idx="183">
                  <c:v>16.63539643575092</c:v>
                </c:pt>
                <c:pt idx="184">
                  <c:v>16.652769455520104</c:v>
                </c:pt>
                <c:pt idx="185">
                  <c:v>16.669935244921032</c:v>
                </c:pt>
                <c:pt idx="186">
                  <c:v>16.686896275857034</c:v>
                </c:pt>
                <c:pt idx="187">
                  <c:v>16.703654990745871</c:v>
                </c:pt>
                <c:pt idx="188">
                  <c:v>16.720213802871449</c:v>
                </c:pt>
                <c:pt idx="189">
                  <c:v>16.736575096731332</c:v>
                </c:pt>
                <c:pt idx="190">
                  <c:v>16.752741228380099</c:v>
                </c:pt>
                <c:pt idx="191">
                  <c:v>16.768714525768651</c:v>
                </c:pt>
                <c:pt idx="192">
                  <c:v>16.784497289079408</c:v>
                </c:pt>
                <c:pt idx="193">
                  <c:v>16.800091791057564</c:v>
                </c:pt>
                <c:pt idx="194">
                  <c:v>16.815500277338348</c:v>
                </c:pt>
                <c:pt idx="195">
                  <c:v>16.830724966770411</c:v>
                </c:pt>
                <c:pt idx="196">
                  <c:v>16.845768051735341</c:v>
                </c:pt>
                <c:pt idx="197">
                  <c:v>16.860631698463365</c:v>
                </c:pt>
                <c:pt idx="198">
                  <c:v>16.875318047345303</c:v>
                </c:pt>
                <c:pt idx="199">
                  <c:v>16.889829213240766</c:v>
                </c:pt>
                <c:pt idx="200">
                  <c:v>16.904167285782719</c:v>
                </c:pt>
                <c:pt idx="201">
                  <c:v>16.918334329678387</c:v>
                </c:pt>
                <c:pt idx="202">
                  <c:v>16.932332385006568</c:v>
                </c:pt>
                <c:pt idx="203">
                  <c:v>16.946163467511415</c:v>
                </c:pt>
                <c:pt idx="204">
                  <c:v>16.959829568892719</c:v>
                </c:pt>
                <c:pt idx="205">
                  <c:v>16.973332657092687</c:v>
                </c:pt>
                <c:pt idx="206">
                  <c:v>16.986674676579355</c:v>
                </c:pt>
                <c:pt idx="207">
                  <c:v>16.999857548626586</c:v>
                </c:pt>
                <c:pt idx="208">
                  <c:v>17.012883171590733</c:v>
                </c:pt>
                <c:pt idx="209">
                  <c:v>17.02575342118401</c:v>
                </c:pt>
                <c:pt idx="210">
                  <c:v>17.038470150744605</c:v>
                </c:pt>
                <c:pt idx="211">
                  <c:v>17.051035191503541</c:v>
                </c:pt>
                <c:pt idx="212">
                  <c:v>17.063450352848399</c:v>
                </c:pt>
                <c:pt idx="213">
                  <c:v>17.075717422583875</c:v>
                </c:pt>
                <c:pt idx="214">
                  <c:v>17.087838167189201</c:v>
                </c:pt>
                <c:pt idx="215">
                  <c:v>17.099814332072548</c:v>
                </c:pt>
                <c:pt idx="216">
                  <c:v>17.111647641822351</c:v>
                </c:pt>
                <c:pt idx="217">
                  <c:v>17.123339800455671</c:v>
                </c:pt>
                <c:pt idx="218">
                  <c:v>17.134892491663546</c:v>
                </c:pt>
                <c:pt idx="219">
                  <c:v>17.146307379053475</c:v>
                </c:pt>
                <c:pt idx="220">
                  <c:v>17.157586106388965</c:v>
                </c:pt>
                <c:pt idx="221">
                  <c:v>17.168730297826251</c:v>
                </c:pt>
                <c:pt idx="222">
                  <c:v>17.179741558148148</c:v>
                </c:pt>
                <c:pt idx="223">
                  <c:v>17.190621472995176</c:v>
                </c:pt>
                <c:pt idx="224">
                  <c:v>17.201371609093872</c:v>
                </c:pt>
                <c:pt idx="225">
                  <c:v>17.211993514482408</c:v>
                </c:pt>
                <c:pt idx="226">
                  <c:v>17.222488718733516</c:v>
                </c:pt>
                <c:pt idx="227">
                  <c:v>17.232858733174748</c:v>
                </c:pt>
                <c:pt idx="228">
                  <c:v>17.243105051106095</c:v>
                </c:pt>
                <c:pt idx="229">
                  <c:v>17.253229148015045</c:v>
                </c:pt>
                <c:pt idx="230">
                  <c:v>17.263232481789057</c:v>
                </c:pt>
                <c:pt idx="231">
                  <c:v>17.273116492925471</c:v>
                </c:pt>
                <c:pt idx="232">
                  <c:v>17.282882604738976</c:v>
                </c:pt>
                <c:pt idx="233">
                  <c:v>17.29253222356655</c:v>
                </c:pt>
                <c:pt idx="234">
                  <c:v>17.302066738969973</c:v>
                </c:pt>
                <c:pt idx="235">
                  <c:v>17.311487523935941</c:v>
                </c:pt>
                <c:pt idx="236">
                  <c:v>17.320795935073772</c:v>
                </c:pt>
                <c:pt idx="237">
                  <c:v>17.329993312810746</c:v>
                </c:pt>
                <c:pt idx="238">
                  <c:v>17.339080981585155</c:v>
                </c:pt>
                <c:pt idx="239">
                  <c:v>17.348060250037012</c:v>
                </c:pt>
                <c:pt idx="240">
                  <c:v>17.356932411196482</c:v>
                </c:pt>
                <c:pt idx="241">
                  <c:v>17.365698742670112</c:v>
                </c:pt>
                <c:pt idx="242">
                  <c:v>17.374360506824775</c:v>
                </c:pt>
                <c:pt idx="243">
                  <c:v>17.382918950969479</c:v>
                </c:pt>
                <c:pt idx="244">
                  <c:v>17.391375307534968</c:v>
                </c:pt>
                <c:pt idx="245">
                  <c:v>17.399730794251202</c:v>
                </c:pt>
                <c:pt idx="246">
                  <c:v>17.407986614322706</c:v>
                </c:pt>
                <c:pt idx="247">
                  <c:v>17.416143956601836</c:v>
                </c:pt>
                <c:pt idx="248">
                  <c:v>17.424203995759978</c:v>
                </c:pt>
                <c:pt idx="249">
                  <c:v>17.4321678924567</c:v>
                </c:pt>
                <c:pt idx="250">
                  <c:v>17.440036793506881</c:v>
                </c:pt>
                <c:pt idx="251">
                  <c:v>17.447811832045879</c:v>
                </c:pt>
                <c:pt idx="252">
                  <c:v>17.455494127692674</c:v>
                </c:pt>
                <c:pt idx="253">
                  <c:v>17.463084786711114</c:v>
                </c:pt>
                <c:pt idx="254">
                  <c:v>17.470584902169218</c:v>
                </c:pt>
                <c:pt idx="255">
                  <c:v>17.477995554096566</c:v>
                </c:pt>
                <c:pt idx="256">
                  <c:v>17.485317809639838</c:v>
                </c:pt>
                <c:pt idx="257">
                  <c:v>17.492552723216498</c:v>
                </c:pt>
                <c:pt idx="258">
                  <c:v>17.499701336666593</c:v>
                </c:pt>
                <c:pt idx="259">
                  <c:v>17.506764679402821</c:v>
                </c:pt>
                <c:pt idx="260">
                  <c:v>17.513743768558736</c:v>
                </c:pt>
                <c:pt idx="261">
                  <c:v>17.520639609135237</c:v>
                </c:pt>
                <c:pt idx="262">
                  <c:v>17.527453194145284</c:v>
                </c:pt>
                <c:pt idx="263">
                  <c:v>17.534185504756891</c:v>
                </c:pt>
                <c:pt idx="264">
                  <c:v>17.540837510434422</c:v>
                </c:pt>
                <c:pt idx="265">
                  <c:v>17.54741016907818</c:v>
                </c:pt>
                <c:pt idx="266">
                  <c:v>17.553904427162379</c:v>
                </c:pt>
                <c:pt idx="267">
                  <c:v>17.560321219871401</c:v>
                </c:pt>
                <c:pt idx="268">
                  <c:v>17.566661471234486</c:v>
                </c:pt>
                <c:pt idx="269">
                  <c:v>17.572926094258783</c:v>
                </c:pt>
                <c:pt idx="270">
                  <c:v>17.579115991060831</c:v>
                </c:pt>
                <c:pt idx="271">
                  <c:v>17.585232052996474</c:v>
                </c:pt>
                <c:pt idx="272">
                  <c:v>17.591275160789188</c:v>
                </c:pt>
                <c:pt idx="273">
                  <c:v>17.597246184656949</c:v>
                </c:pt>
                <c:pt idx="274">
                  <c:v>17.603145984437507</c:v>
                </c:pt>
                <c:pt idx="275">
                  <c:v>17.608975409712222</c:v>
                </c:pt>
                <c:pt idx="276">
                  <c:v>17.614735299928412</c:v>
                </c:pt>
                <c:pt idx="277">
                  <c:v>17.62042648452022</c:v>
                </c:pt>
                <c:pt idx="278">
                  <c:v>17.626049783028058</c:v>
                </c:pt>
                <c:pt idx="279">
                  <c:v>17.631606005216639</c:v>
                </c:pt>
                <c:pt idx="280">
                  <c:v>17.637095951191544</c:v>
                </c:pt>
                <c:pt idx="281">
                  <c:v>17.642520411514489</c:v>
                </c:pt>
                <c:pt idx="282">
                  <c:v>17.647880167317137</c:v>
                </c:pt>
                <c:pt idx="283">
                  <c:v>17.65317599041358</c:v>
                </c:pt>
                <c:pt idx="284">
                  <c:v>17.658408643411494</c:v>
                </c:pt>
                <c:pt idx="285">
                  <c:v>17.663578879821959</c:v>
                </c:pt>
                <c:pt idx="286">
                  <c:v>17.668687444167947</c:v>
                </c:pt>
                <c:pt idx="287">
                  <c:v>17.673735072091549</c:v>
                </c:pt>
                <c:pt idx="288">
                  <c:v>17.678722490459915</c:v>
                </c:pt>
                <c:pt idx="289">
                  <c:v>17.683650417469906</c:v>
                </c:pt>
                <c:pt idx="290">
                  <c:v>17.688519562751527</c:v>
                </c:pt>
                <c:pt idx="291">
                  <c:v>17.693330627470107</c:v>
                </c:pt>
                <c:pt idx="292">
                  <c:v>17.69808430442729</c:v>
                </c:pt>
                <c:pt idx="293">
                  <c:v>17.702781278160764</c:v>
                </c:pt>
                <c:pt idx="294">
                  <c:v>17.707422225042858</c:v>
                </c:pt>
                <c:pt idx="295">
                  <c:v>17.712007813377959</c:v>
                </c:pt>
                <c:pt idx="296">
                  <c:v>17.716538703498703</c:v>
                </c:pt>
                <c:pt idx="297">
                  <c:v>17.721015547861089</c:v>
                </c:pt>
                <c:pt idx="298">
                  <c:v>17.725438991138446</c:v>
                </c:pt>
                <c:pt idx="299">
                  <c:v>17.72980967031426</c:v>
                </c:pt>
                <c:pt idx="300">
                  <c:v>17.734128214773875</c:v>
                </c:pt>
                <c:pt idx="301">
                  <c:v>17.738395246395157</c:v>
                </c:pt>
                <c:pt idx="302">
                  <c:v>17.742611379638031</c:v>
                </c:pt>
                <c:pt idx="303">
                  <c:v>17.746777221632971</c:v>
                </c:pt>
                <c:pt idx="304">
                  <c:v>17.750893372268429</c:v>
                </c:pt>
                <c:pt idx="305">
                  <c:v>17.754960424277197</c:v>
                </c:pt>
                <c:pt idx="306">
                  <c:v>17.758978963321802</c:v>
                </c:pt>
                <c:pt idx="307">
                  <c:v>17.76294956807881</c:v>
                </c:pt>
                <c:pt idx="308">
                  <c:v>17.766872810322159</c:v>
                </c:pt>
                <c:pt idx="309">
                  <c:v>17.770749255005523</c:v>
                </c:pt>
                <c:pt idx="310">
                  <c:v>17.774579460343624</c:v>
                </c:pt>
                <c:pt idx="311">
                  <c:v>17.77836397789266</c:v>
                </c:pt>
                <c:pt idx="312">
                  <c:v>17.782103352629687</c:v>
                </c:pt>
                <c:pt idx="313">
                  <c:v>17.785798123031132</c:v>
                </c:pt>
                <c:pt idx="314">
                  <c:v>17.789448821150323</c:v>
                </c:pt>
                <c:pt idx="315">
                  <c:v>17.793055972694095</c:v>
                </c:pt>
                <c:pt idx="316">
                  <c:v>17.796620097098501</c:v>
                </c:pt>
                <c:pt idx="317">
                  <c:v>17.800141707603611</c:v>
                </c:pt>
                <c:pt idx="318">
                  <c:v>17.803621311327433</c:v>
                </c:pt>
                <c:pt idx="319">
                  <c:v>17.807059409338912</c:v>
                </c:pt>
                <c:pt idx="320">
                  <c:v>17.810456496730097</c:v>
                </c:pt>
                <c:pt idx="321">
                  <c:v>17.813813062687448</c:v>
                </c:pt>
                <c:pt idx="322">
                  <c:v>17.817129590562264</c:v>
                </c:pt>
                <c:pt idx="323">
                  <c:v>17.820406557940288</c:v>
                </c:pt>
                <c:pt idx="324">
                  <c:v>17.823644436710481</c:v>
                </c:pt>
                <c:pt idx="325">
                  <c:v>17.826843693132986</c:v>
                </c:pt>
                <c:pt idx="326">
                  <c:v>17.830004787906258</c:v>
                </c:pt>
                <c:pt idx="327">
                  <c:v>17.833128176233405</c:v>
                </c:pt>
                <c:pt idx="328">
                  <c:v>17.836214307887737</c:v>
                </c:pt>
                <c:pt idx="329">
                  <c:v>17.83926362727755</c:v>
                </c:pt>
                <c:pt idx="330">
                  <c:v>17.842276573510109</c:v>
                </c:pt>
                <c:pt idx="331">
                  <c:v>17.845253580454873</c:v>
                </c:pt>
                <c:pt idx="332">
                  <c:v>17.848195076805986</c:v>
                </c:pt>
                <c:pt idx="333">
                  <c:v>17.85110148614401</c:v>
                </c:pt>
                <c:pt idx="334">
                  <c:v>17.853973226996906</c:v>
                </c:pt>
                <c:pt idx="335">
                  <c:v>17.85681071290033</c:v>
                </c:pt>
                <c:pt idx="336">
                  <c:v>17.859614352457147</c:v>
                </c:pt>
                <c:pt idx="337">
                  <c:v>17.862384549396289</c:v>
                </c:pt>
                <c:pt idx="338">
                  <c:v>17.865121702630919</c:v>
                </c:pt>
                <c:pt idx="339">
                  <c:v>17.867826206315822</c:v>
                </c:pt>
                <c:pt idx="340">
                  <c:v>17.870498449904211</c:v>
                </c:pt>
                <c:pt idx="341">
                  <c:v>17.87313881820377</c:v>
                </c:pt>
                <c:pt idx="342">
                  <c:v>17.875747691432103</c:v>
                </c:pt>
                <c:pt idx="343">
                  <c:v>17.878325445271461</c:v>
                </c:pt>
                <c:pt idx="344">
                  <c:v>17.880872450922851</c:v>
                </c:pt>
                <c:pt idx="345">
                  <c:v>17.883389075159492</c:v>
                </c:pt>
                <c:pt idx="346">
                  <c:v>17.885875680379616</c:v>
                </c:pt>
                <c:pt idx="347">
                  <c:v>17.88833262465868</c:v>
                </c:pt>
                <c:pt idx="348">
                  <c:v>17.890760261800899</c:v>
                </c:pt>
                <c:pt idx="349">
                  <c:v>17.893158941390215</c:v>
                </c:pt>
                <c:pt idx="350">
                  <c:v>17.89552900884064</c:v>
                </c:pt>
                <c:pt idx="351">
                  <c:v>17.897870805445979</c:v>
                </c:pt>
                <c:pt idx="352">
                  <c:v>17.900184668428992</c:v>
                </c:pt>
                <c:pt idx="353">
                  <c:v>17.902470930989946</c:v>
                </c:pt>
                <c:pt idx="354">
                  <c:v>17.904729922354601</c:v>
                </c:pt>
                <c:pt idx="355">
                  <c:v>17.906961967821612</c:v>
                </c:pt>
                <c:pt idx="356">
                  <c:v>17.90916738880939</c:v>
                </c:pt>
                <c:pt idx="357">
                  <c:v>17.911346502902365</c:v>
                </c:pt>
                <c:pt idx="358">
                  <c:v>17.91349962389673</c:v>
                </c:pt>
                <c:pt idx="359">
                  <c:v>17.915627061845633</c:v>
                </c:pt>
                <c:pt idx="360">
                  <c:v>17.917729123103811</c:v>
                </c:pt>
                <c:pt idx="361">
                  <c:v>17.919806110371724</c:v>
                </c:pt>
                <c:pt idx="362">
                  <c:v>17.921858322739119</c:v>
                </c:pt>
                <c:pt idx="363">
                  <c:v>17.923886055728129</c:v>
                </c:pt>
                <c:pt idx="364">
                  <c:v>17.925889601335811</c:v>
                </c:pt>
                <c:pt idx="365">
                  <c:v>17.927869248076185</c:v>
                </c:pt>
                <c:pt idx="366">
                  <c:v>17.92982528102181</c:v>
                </c:pt>
                <c:pt idx="367">
                  <c:v>17.931757981844804</c:v>
                </c:pt>
                <c:pt idx="368">
                  <c:v>17.933667628857432</c:v>
                </c:pt>
                <c:pt idx="369">
                  <c:v>17.935554497052163</c:v>
                </c:pt>
                <c:pt idx="370">
                  <c:v>17.937418858141267</c:v>
                </c:pt>
                <c:pt idx="371">
                  <c:v>17.939260980595982</c:v>
                </c:pt>
                <c:pt idx="372">
                  <c:v>17.941081129685106</c:v>
                </c:pt>
                <c:pt idx="373">
                  <c:v>17.942879567513266</c:v>
                </c:pt>
                <c:pt idx="374">
                  <c:v>17.944656553058614</c:v>
                </c:pt>
                <c:pt idx="375">
                  <c:v>17.946412342210134</c:v>
                </c:pt>
                <c:pt idx="376">
                  <c:v>17.948147187804501</c:v>
                </c:pt>
                <c:pt idx="377">
                  <c:v>17.949861339662476</c:v>
                </c:pt>
                <c:pt idx="378">
                  <c:v>17.951555044624897</c:v>
                </c:pt>
                <c:pt idx="379">
                  <c:v>17.953228546588189</c:v>
                </c:pt>
                <c:pt idx="380">
                  <c:v>17.954882086539541</c:v>
                </c:pt>
                <c:pt idx="381">
                  <c:v>17.956515902591562</c:v>
                </c:pt>
                <c:pt idx="382">
                  <c:v>17.958130230016582</c:v>
                </c:pt>
                <c:pt idx="383">
                  <c:v>17.959725301280542</c:v>
                </c:pt>
                <c:pt idx="384">
                  <c:v>17.961301346076464</c:v>
                </c:pt>
                <c:pt idx="385">
                  <c:v>17.962858591357509</c:v>
                </c:pt>
                <c:pt idx="386">
                  <c:v>17.964397261369701</c:v>
                </c:pt>
                <c:pt idx="387">
                  <c:v>17.965917577684181</c:v>
                </c:pt>
                <c:pt idx="388">
                  <c:v>17.967419759229113</c:v>
                </c:pt>
                <c:pt idx="389">
                  <c:v>17.968904022321247</c:v>
                </c:pt>
                <c:pt idx="390">
                  <c:v>17.970370580697029</c:v>
                </c:pt>
                <c:pt idx="391">
                  <c:v>17.971819645543402</c:v>
                </c:pt>
                <c:pt idx="392">
                  <c:v>17.973251425528204</c:v>
                </c:pt>
                <c:pt idx="393">
                  <c:v>17.974666126830225</c:v>
                </c:pt>
                <c:pt idx="394">
                  <c:v>17.976063953168907</c:v>
                </c:pt>
                <c:pt idx="395">
                  <c:v>17.977445105833652</c:v>
                </c:pt>
                <c:pt idx="396">
                  <c:v>17.978809783712833</c:v>
                </c:pt>
                <c:pt idx="397">
                  <c:v>17.980158183322416</c:v>
                </c:pt>
                <c:pt idx="398">
                  <c:v>17.98149049883428</c:v>
                </c:pt>
                <c:pt idx="399">
                  <c:v>17.98280692210416</c:v>
                </c:pt>
                <c:pt idx="400">
                  <c:v>17.984107642699282</c:v>
                </c:pt>
                <c:pt idx="401">
                  <c:v>17.985392847925656</c:v>
                </c:pt>
                <c:pt idx="402">
                  <c:v>17.986662722855062</c:v>
                </c:pt>
                <c:pt idx="403">
                  <c:v>17.987917450351677</c:v>
                </c:pt>
                <c:pt idx="404">
                  <c:v>17.989157211098437</c:v>
                </c:pt>
                <c:pt idx="405">
                  <c:v>17.990382183623023</c:v>
                </c:pt>
                <c:pt idx="406">
                  <c:v>17.991592544323602</c:v>
                </c:pt>
                <c:pt idx="407">
                  <c:v>17.992788467494204</c:v>
                </c:pt>
                <c:pt idx="408">
                  <c:v>17.993970125349833</c:v>
                </c:pt>
                <c:pt idx="409">
                  <c:v>17.995137688051262</c:v>
                </c:pt>
                <c:pt idx="410">
                  <c:v>17.996291323729537</c:v>
                </c:pt>
                <c:pt idx="411">
                  <c:v>17.997431198510188</c:v>
                </c:pt>
                <c:pt idx="412">
                  <c:v>17.998557476537151</c:v>
                </c:pt>
                <c:pt idx="413">
                  <c:v>17.999670319996412</c:v>
                </c:pt>
                <c:pt idx="414">
                  <c:v>18.000769889139349</c:v>
                </c:pt>
                <c:pt idx="415">
                  <c:v>18.001856342305825</c:v>
                </c:pt>
                <c:pt idx="416">
                  <c:v>18.002929835946968</c:v>
                </c:pt>
                <c:pt idx="417">
                  <c:v>18.003990524647719</c:v>
                </c:pt>
                <c:pt idx="418">
                  <c:v>18.005038561149085</c:v>
                </c:pt>
                <c:pt idx="419">
                  <c:v>18.006074096370124</c:v>
                </c:pt>
                <c:pt idx="420">
                  <c:v>18.007097279429711</c:v>
                </c:pt>
                <c:pt idx="421">
                  <c:v>18.008108257667963</c:v>
                </c:pt>
                <c:pt idx="422">
                  <c:v>18.009107176667506</c:v>
                </c:pt>
                <c:pt idx="423">
                  <c:v>18.010094180274393</c:v>
                </c:pt>
                <c:pt idx="424">
                  <c:v>18.011069410618848</c:v>
                </c:pt>
                <c:pt idx="425">
                  <c:v>18.012033008135731</c:v>
                </c:pt>
                <c:pt idx="426">
                  <c:v>18.012985111584744</c:v>
                </c:pt>
                <c:pt idx="427">
                  <c:v>18.013925858070433</c:v>
                </c:pt>
                <c:pt idx="428">
                  <c:v>18.014855383061914</c:v>
                </c:pt>
                <c:pt idx="429">
                  <c:v>18.015773820412402</c:v>
                </c:pt>
                <c:pt idx="430">
                  <c:v>18.016681302378451</c:v>
                </c:pt>
                <c:pt idx="431">
                  <c:v>18.017577959639038</c:v>
                </c:pt>
                <c:pt idx="432">
                  <c:v>18.018463921314353</c:v>
                </c:pt>
                <c:pt idx="433">
                  <c:v>18.019339314984411</c:v>
                </c:pt>
                <c:pt idx="434">
                  <c:v>18.020204266707417</c:v>
                </c:pt>
                <c:pt idx="435">
                  <c:v>18.021058901037907</c:v>
                </c:pt>
                <c:pt idx="436">
                  <c:v>18.021903341044709</c:v>
                </c:pt>
                <c:pt idx="437">
                  <c:v>18.022737708328638</c:v>
                </c:pt>
                <c:pt idx="438">
                  <c:v>18.023562123040023</c:v>
                </c:pt>
                <c:pt idx="439">
                  <c:v>18.02437670389601</c:v>
                </c:pt>
                <c:pt idx="440">
                  <c:v>18.025181568197652</c:v>
                </c:pt>
                <c:pt idx="441">
                  <c:v>18.025976831846798</c:v>
                </c:pt>
                <c:pt idx="442">
                  <c:v>18.026762609362784</c:v>
                </c:pt>
                <c:pt idx="443">
                  <c:v>18.027539013898938</c:v>
                </c:pt>
                <c:pt idx="444">
                  <c:v>18.028306157258843</c:v>
                </c:pt>
                <c:pt idx="445">
                  <c:v>18.029064149912475</c:v>
                </c:pt>
                <c:pt idx="446">
                  <c:v>18.029813101012092</c:v>
                </c:pt>
                <c:pt idx="447">
                  <c:v>18.030553118407934</c:v>
                </c:pt>
                <c:pt idx="448">
                  <c:v>18.031284308663793</c:v>
                </c:pt>
                <c:pt idx="449">
                  <c:v>18.032006777072322</c:v>
                </c:pt>
                <c:pt idx="450">
                  <c:v>18.032720627670233</c:v>
                </c:pt>
                <c:pt idx="451">
                  <c:v>18.033425963253237</c:v>
                </c:pt>
                <c:pt idx="452">
                  <c:v>18.034122885390875</c:v>
                </c:pt>
                <c:pt idx="453">
                  <c:v>18.034811494441147</c:v>
                </c:pt>
                <c:pt idx="454">
                  <c:v>18.035491889564941</c:v>
                </c:pt>
                <c:pt idx="455">
                  <c:v>18.036164168740328</c:v>
                </c:pt>
                <c:pt idx="456">
                  <c:v>18.036828428776676</c:v>
                </c:pt>
                <c:pt idx="457">
                  <c:v>18.037484765328578</c:v>
                </c:pt>
                <c:pt idx="458">
                  <c:v>18.038133272909633</c:v>
                </c:pt>
                <c:pt idx="459">
                  <c:v>18.038774044906045</c:v>
                </c:pt>
                <c:pt idx="460">
                  <c:v>18.039407173590096</c:v>
                </c:pt>
                <c:pt idx="461">
                  <c:v>18.040032750133406</c:v>
                </c:pt>
                <c:pt idx="462">
                  <c:v>18.04065086462008</c:v>
                </c:pt>
                <c:pt idx="463">
                  <c:v>18.041261606059674</c:v>
                </c:pt>
                <c:pt idx="464">
                  <c:v>18.041865062400007</c:v>
                </c:pt>
                <c:pt idx="465">
                  <c:v>18.042461320539839</c:v>
                </c:pt>
                <c:pt idx="466">
                  <c:v>18.04305046634137</c:v>
                </c:pt>
                <c:pt idx="467">
                  <c:v>18.043632584642619</c:v>
                </c:pt>
                <c:pt idx="468">
                  <c:v>18.044207759269618</c:v>
                </c:pt>
                <c:pt idx="469">
                  <c:v>18.04477607304851</c:v>
                </c:pt>
                <c:pt idx="470">
                  <c:v>18.045337607817462</c:v>
                </c:pt>
                <c:pt idx="471">
                  <c:v>18.045892444438461</c:v>
                </c:pt>
                <c:pt idx="472">
                  <c:v>18.046440662808923</c:v>
                </c:pt>
                <c:pt idx="473">
                  <c:v>18.046982341873246</c:v>
                </c:pt>
                <c:pt idx="474">
                  <c:v>18.047517559634159</c:v>
                </c:pt>
                <c:pt idx="475">
                  <c:v>18.048046393163929</c:v>
                </c:pt>
                <c:pt idx="476">
                  <c:v>18.048568918615519</c:v>
                </c:pt>
                <c:pt idx="477">
                  <c:v>18.049085211233479</c:v>
                </c:pt>
                <c:pt idx="478">
                  <c:v>18.049595345364846</c:v>
                </c:pt>
                <c:pt idx="479">
                  <c:v>18.050099394469814</c:v>
                </c:pt>
                <c:pt idx="480">
                  <c:v>18.050597431132328</c:v>
                </c:pt>
                <c:pt idx="481">
                  <c:v>18.051089527070527</c:v>
                </c:pt>
                <c:pt idx="482">
                  <c:v>18.051575753147073</c:v>
                </c:pt>
                <c:pt idx="483">
                  <c:v>18.052056179379367</c:v>
                </c:pt>
                <c:pt idx="484">
                  <c:v>18.052530874949611</c:v>
                </c:pt>
                <c:pt idx="485">
                  <c:v>18.05299990821479</c:v>
                </c:pt>
                <c:pt idx="486">
                  <c:v>18.053463346716509</c:v>
                </c:pt>
                <c:pt idx="487">
                  <c:v>18.053921257190705</c:v>
                </c:pt>
                <c:pt idx="488">
                  <c:v>18.05437370557728</c:v>
                </c:pt>
                <c:pt idx="489">
                  <c:v>18.054820757029585</c:v>
                </c:pt>
                <c:pt idx="490">
                  <c:v>18.055262475923801</c:v>
                </c:pt>
                <c:pt idx="491">
                  <c:v>18.055698925868217</c:v>
                </c:pt>
                <c:pt idx="492">
                  <c:v>18.056130169712368</c:v>
                </c:pt>
                <c:pt idx="493">
                  <c:v>18.056556269556125</c:v>
                </c:pt>
                <c:pt idx="494">
                  <c:v>18.056977286758599</c:v>
                </c:pt>
                <c:pt idx="495">
                  <c:v>18.057393281946986</c:v>
                </c:pt>
                <c:pt idx="496">
                  <c:v>18.057804315025319</c:v>
                </c:pt>
                <c:pt idx="497">
                  <c:v>18.058210445183072</c:v>
                </c:pt>
                <c:pt idx="498">
                  <c:v>18.058611730903682</c:v>
                </c:pt>
                <c:pt idx="499">
                  <c:v>18.059008229972996</c:v>
                </c:pt>
                <c:pt idx="500">
                  <c:v>18.05939999948756</c:v>
                </c:pt>
                <c:pt idx="501">
                  <c:v>18.059787095862863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74-4692-9787-9FAAFE55F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054303"/>
        <c:axId val="1777053887"/>
      </c:scatterChart>
      <c:valAx>
        <c:axId val="1777054303"/>
        <c:scaling>
          <c:orientation val="minMax"/>
          <c:max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Years Since Landfill Closure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053887"/>
        <c:crosses val="autoZero"/>
        <c:crossBetween val="midCat"/>
      </c:valAx>
      <c:valAx>
        <c:axId val="1777053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Percentage of Degradable Waste That Is</a:t>
                </a:r>
                <a:r>
                  <a:rPr lang="en-US" sz="1800" baseline="0"/>
                  <a:t> Predicted to Have</a:t>
                </a:r>
                <a:r>
                  <a:rPr lang="en-US" sz="1800"/>
                  <a:t> Decomposed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054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361AB55-EDA3-4E9B-87C2-168263BAA8E6}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13</xdr:col>
      <xdr:colOff>143670</xdr:colOff>
      <xdr:row>30</xdr:row>
      <xdr:rowOff>162586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A1821F-7356-48B0-8E5F-3ACFEBC654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76525" y="1524000"/>
          <a:ext cx="5696745" cy="47345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6</xdr:row>
      <xdr:rowOff>0</xdr:rowOff>
    </xdr:from>
    <xdr:to>
      <xdr:col>17</xdr:col>
      <xdr:colOff>210345</xdr:colOff>
      <xdr:row>30</xdr:row>
      <xdr:rowOff>162586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B0484B-8927-4726-8C86-DC27E659D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67225" y="1905000"/>
          <a:ext cx="5696745" cy="47345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7F7E8B-3625-4FE1-A7C8-392DB2765B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593FF6-2CEC-48A1-B206-57D2E6FB3D0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D301C-2B80-4620-8172-3FE28E8515FF}">
  <dimension ref="A6:R40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6" sqref="P6:R15"/>
    </sheetView>
  </sheetViews>
  <sheetFormatPr defaultRowHeight="15" x14ac:dyDescent="0.25"/>
  <cols>
    <col min="2" max="2" width="11.7109375" customWidth="1"/>
    <col min="3" max="3" width="10.140625" bestFit="1" customWidth="1"/>
    <col min="6" max="6" width="10.140625" bestFit="1" customWidth="1"/>
    <col min="16" max="16" width="19.5703125" bestFit="1" customWidth="1"/>
    <col min="17" max="17" width="15" customWidth="1"/>
    <col min="18" max="18" width="11.5703125" style="1" customWidth="1"/>
  </cols>
  <sheetData>
    <row r="6" spans="1:18" s="2" customFormat="1" ht="45" x14ac:dyDescent="0.25">
      <c r="A6" s="2" t="s">
        <v>0</v>
      </c>
      <c r="B6" s="2" t="s">
        <v>1</v>
      </c>
      <c r="C6" s="2" t="s">
        <v>2</v>
      </c>
      <c r="Q6" s="2" t="s">
        <v>8</v>
      </c>
      <c r="R6" s="3" t="s">
        <v>16</v>
      </c>
    </row>
    <row r="7" spans="1:18" x14ac:dyDescent="0.25">
      <c r="A7">
        <v>1987</v>
      </c>
      <c r="B7" s="1">
        <v>187124</v>
      </c>
      <c r="C7">
        <v>0</v>
      </c>
      <c r="P7" t="s">
        <v>9</v>
      </c>
      <c r="Q7">
        <v>35.200000000000003</v>
      </c>
    </row>
    <row r="8" spans="1:18" x14ac:dyDescent="0.25">
      <c r="A8">
        <v>1988</v>
      </c>
      <c r="B8" s="1">
        <v>200589</v>
      </c>
      <c r="C8" s="1">
        <v>187124</v>
      </c>
      <c r="P8" t="s">
        <v>10</v>
      </c>
      <c r="Q8">
        <v>11.6</v>
      </c>
    </row>
    <row r="9" spans="1:18" x14ac:dyDescent="0.25">
      <c r="A9">
        <v>1989</v>
      </c>
      <c r="B9" s="1">
        <v>215024</v>
      </c>
      <c r="C9" s="1">
        <v>387713</v>
      </c>
      <c r="P9" t="s">
        <v>11</v>
      </c>
      <c r="Q9">
        <v>4.0999999999999996</v>
      </c>
    </row>
    <row r="10" spans="1:18" x14ac:dyDescent="0.25">
      <c r="A10">
        <v>1990</v>
      </c>
      <c r="B10" s="1">
        <v>230498</v>
      </c>
      <c r="C10" s="1">
        <v>602737</v>
      </c>
      <c r="P10" t="s">
        <v>14</v>
      </c>
      <c r="Q10">
        <f>SUM(Q7:Q9)</f>
        <v>50.900000000000006</v>
      </c>
      <c r="R10" s="1">
        <f>C$40*Q10/100</f>
        <v>11794758.217</v>
      </c>
    </row>
    <row r="11" spans="1:18" x14ac:dyDescent="0.25">
      <c r="A11">
        <v>1991</v>
      </c>
      <c r="B11" s="1">
        <v>247084</v>
      </c>
      <c r="C11" s="1">
        <v>833235</v>
      </c>
    </row>
    <row r="12" spans="1:18" x14ac:dyDescent="0.25">
      <c r="A12">
        <v>1992</v>
      </c>
      <c r="B12" s="1">
        <v>264865</v>
      </c>
      <c r="C12" s="1">
        <v>1080319</v>
      </c>
    </row>
    <row r="13" spans="1:18" x14ac:dyDescent="0.25">
      <c r="A13">
        <v>1993</v>
      </c>
      <c r="B13" s="1">
        <v>283925</v>
      </c>
      <c r="C13" s="1">
        <v>1345184</v>
      </c>
      <c r="P13" t="s">
        <v>12</v>
      </c>
      <c r="Q13">
        <v>2.8</v>
      </c>
    </row>
    <row r="14" spans="1:18" x14ac:dyDescent="0.25">
      <c r="A14">
        <v>1994</v>
      </c>
      <c r="B14" s="1">
        <v>304357</v>
      </c>
      <c r="C14" s="1">
        <v>1629109</v>
      </c>
      <c r="P14" t="s">
        <v>13</v>
      </c>
      <c r="Q14">
        <v>1.8</v>
      </c>
    </row>
    <row r="15" spans="1:18" x14ac:dyDescent="0.25">
      <c r="A15">
        <v>1995</v>
      </c>
      <c r="B15" s="1">
        <v>326259</v>
      </c>
      <c r="C15" s="1">
        <v>1933466</v>
      </c>
      <c r="P15" t="s">
        <v>15</v>
      </c>
      <c r="Q15">
        <f>Q10+Q13+Q14</f>
        <v>55.5</v>
      </c>
      <c r="R15" s="1">
        <f>C$40*Q15/100</f>
        <v>12860689.215</v>
      </c>
    </row>
    <row r="16" spans="1:18" x14ac:dyDescent="0.25">
      <c r="A16">
        <v>1996</v>
      </c>
      <c r="B16" s="1">
        <v>349737</v>
      </c>
      <c r="C16" s="1">
        <v>2259725</v>
      </c>
    </row>
    <row r="17" spans="1:3" x14ac:dyDescent="0.25">
      <c r="A17">
        <v>1997</v>
      </c>
      <c r="B17" s="1">
        <v>363691</v>
      </c>
      <c r="C17" s="1">
        <v>2609462</v>
      </c>
    </row>
    <row r="18" spans="1:3" x14ac:dyDescent="0.25">
      <c r="A18">
        <v>1998</v>
      </c>
      <c r="B18" s="1">
        <v>377764</v>
      </c>
      <c r="C18" s="1">
        <v>2973153</v>
      </c>
    </row>
    <row r="19" spans="1:3" x14ac:dyDescent="0.25">
      <c r="A19">
        <v>1999</v>
      </c>
      <c r="B19" s="1">
        <v>370720</v>
      </c>
      <c r="C19" s="1">
        <v>3350917</v>
      </c>
    </row>
    <row r="20" spans="1:3" x14ac:dyDescent="0.25">
      <c r="A20">
        <v>2000</v>
      </c>
      <c r="B20" s="1">
        <v>387806</v>
      </c>
      <c r="C20" s="1">
        <v>3721637</v>
      </c>
    </row>
    <row r="21" spans="1:3" x14ac:dyDescent="0.25">
      <c r="A21">
        <v>2001</v>
      </c>
      <c r="B21" s="1">
        <v>484807</v>
      </c>
      <c r="C21" s="1">
        <v>4109443</v>
      </c>
    </row>
    <row r="22" spans="1:3" x14ac:dyDescent="0.25">
      <c r="A22">
        <v>2002</v>
      </c>
      <c r="B22" s="1">
        <v>505362</v>
      </c>
      <c r="C22" s="1">
        <v>4594250</v>
      </c>
    </row>
    <row r="23" spans="1:3" x14ac:dyDescent="0.25">
      <c r="A23">
        <v>2003</v>
      </c>
      <c r="B23" s="1">
        <v>598698</v>
      </c>
      <c r="C23" s="1">
        <v>5099612</v>
      </c>
    </row>
    <row r="24" spans="1:3" x14ac:dyDescent="0.25">
      <c r="A24">
        <v>2004</v>
      </c>
      <c r="B24" s="1">
        <v>631865</v>
      </c>
      <c r="C24" s="1">
        <v>5698310</v>
      </c>
    </row>
    <row r="25" spans="1:3" x14ac:dyDescent="0.25">
      <c r="A25">
        <v>2005</v>
      </c>
      <c r="B25" s="1">
        <v>736417</v>
      </c>
      <c r="C25" s="1">
        <v>6330175</v>
      </c>
    </row>
    <row r="26" spans="1:3" x14ac:dyDescent="0.25">
      <c r="A26">
        <v>2006</v>
      </c>
      <c r="B26" s="1">
        <v>806247</v>
      </c>
      <c r="C26" s="1">
        <v>7066592</v>
      </c>
    </row>
    <row r="27" spans="1:3" x14ac:dyDescent="0.25">
      <c r="A27">
        <v>2007</v>
      </c>
      <c r="B27" s="1">
        <v>886384</v>
      </c>
      <c r="C27" s="1">
        <v>7872839</v>
      </c>
    </row>
    <row r="28" spans="1:3" x14ac:dyDescent="0.25">
      <c r="A28">
        <v>2008</v>
      </c>
      <c r="B28" s="1">
        <v>1027554</v>
      </c>
      <c r="C28" s="1">
        <v>8759223</v>
      </c>
    </row>
    <row r="29" spans="1:3" x14ac:dyDescent="0.25">
      <c r="A29">
        <v>2009</v>
      </c>
      <c r="B29" s="1">
        <v>950006</v>
      </c>
      <c r="C29" s="1">
        <v>9786777</v>
      </c>
    </row>
    <row r="30" spans="1:3" x14ac:dyDescent="0.25">
      <c r="A30">
        <v>2010</v>
      </c>
      <c r="B30" s="1">
        <v>968767</v>
      </c>
      <c r="C30" s="1">
        <v>10736783</v>
      </c>
    </row>
    <row r="31" spans="1:3" x14ac:dyDescent="0.25">
      <c r="A31">
        <v>2011</v>
      </c>
      <c r="B31" s="1">
        <v>865475</v>
      </c>
      <c r="C31" s="1">
        <v>11705550</v>
      </c>
    </row>
    <row r="32" spans="1:3" x14ac:dyDescent="0.25">
      <c r="A32">
        <v>2012</v>
      </c>
      <c r="B32" s="1">
        <v>939796</v>
      </c>
      <c r="C32" s="1">
        <v>12571025</v>
      </c>
    </row>
    <row r="33" spans="1:3" x14ac:dyDescent="0.25">
      <c r="A33">
        <v>2013</v>
      </c>
      <c r="B33" s="1">
        <v>1408303</v>
      </c>
      <c r="C33" s="1">
        <v>13510821</v>
      </c>
    </row>
    <row r="34" spans="1:3" x14ac:dyDescent="0.25">
      <c r="A34">
        <v>2014</v>
      </c>
      <c r="B34" s="1">
        <v>1199735</v>
      </c>
      <c r="C34" s="1">
        <v>14919124</v>
      </c>
    </row>
    <row r="35" spans="1:3" x14ac:dyDescent="0.25">
      <c r="A35">
        <v>2015</v>
      </c>
      <c r="B35" s="1">
        <v>1172229</v>
      </c>
      <c r="C35" s="1">
        <v>16118859</v>
      </c>
    </row>
    <row r="36" spans="1:3" x14ac:dyDescent="0.25">
      <c r="A36">
        <v>2016</v>
      </c>
      <c r="B36" s="1">
        <v>1087092</v>
      </c>
      <c r="C36" s="1">
        <v>17291088</v>
      </c>
    </row>
    <row r="37" spans="1:3" x14ac:dyDescent="0.25">
      <c r="A37">
        <v>2017</v>
      </c>
      <c r="B37" s="1">
        <v>1435206</v>
      </c>
      <c r="C37" s="1">
        <v>18378180</v>
      </c>
    </row>
    <row r="38" spans="1:3" x14ac:dyDescent="0.25">
      <c r="A38">
        <v>2018</v>
      </c>
      <c r="B38" s="1">
        <v>1629764</v>
      </c>
      <c r="C38" s="1">
        <v>19813386</v>
      </c>
    </row>
    <row r="39" spans="1:3" x14ac:dyDescent="0.25">
      <c r="A39">
        <v>2019</v>
      </c>
      <c r="B39" s="1">
        <v>1729263</v>
      </c>
      <c r="C39" s="1">
        <v>21443150</v>
      </c>
    </row>
    <row r="40" spans="1:3" x14ac:dyDescent="0.25">
      <c r="A40">
        <v>2020</v>
      </c>
      <c r="B40">
        <v>0</v>
      </c>
      <c r="C40" s="1">
        <v>23172413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B9859-8D6D-4C22-9A4A-BDCF992224C3}">
  <sheetPr>
    <pageSetUpPr fitToPage="1"/>
  </sheetPr>
  <dimension ref="A1:V41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23" sqref="F23"/>
    </sheetView>
  </sheetViews>
  <sheetFormatPr defaultRowHeight="15" x14ac:dyDescent="0.25"/>
  <cols>
    <col min="2" max="3" width="10.140625" style="1" bestFit="1" customWidth="1"/>
    <col min="4" max="5" width="10.140625" style="1" customWidth="1"/>
    <col min="19" max="19" width="17.85546875" bestFit="1" customWidth="1"/>
    <col min="20" max="20" width="14.28515625" customWidth="1"/>
    <col min="21" max="21" width="12.42578125" customWidth="1"/>
    <col min="22" max="22" width="10.85546875" style="5" customWidth="1"/>
  </cols>
  <sheetData>
    <row r="1" spans="1:22" x14ac:dyDescent="0.25">
      <c r="A1" t="s">
        <v>19</v>
      </c>
    </row>
    <row r="2" spans="1:22" x14ac:dyDescent="0.25">
      <c r="A2" t="s">
        <v>20</v>
      </c>
    </row>
    <row r="3" spans="1:22" x14ac:dyDescent="0.25">
      <c r="A3" t="s">
        <v>21</v>
      </c>
    </row>
    <row r="6" spans="1:22" s="2" customFormat="1" ht="75" x14ac:dyDescent="0.25">
      <c r="A6" s="2" t="s">
        <v>0</v>
      </c>
      <c r="B6" s="3" t="s">
        <v>4</v>
      </c>
      <c r="C6" s="3" t="s">
        <v>3</v>
      </c>
      <c r="D6" s="3" t="s">
        <v>18</v>
      </c>
      <c r="E6" s="3" t="s">
        <v>5</v>
      </c>
      <c r="F6" s="2" t="s">
        <v>7</v>
      </c>
      <c r="T6" s="2" t="s">
        <v>8</v>
      </c>
      <c r="U6" s="3" t="s">
        <v>16</v>
      </c>
      <c r="V6" s="4" t="s">
        <v>17</v>
      </c>
    </row>
    <row r="7" spans="1:22" x14ac:dyDescent="0.25">
      <c r="A7">
        <v>1987</v>
      </c>
      <c r="B7" s="1">
        <v>0</v>
      </c>
      <c r="C7" s="1">
        <v>0</v>
      </c>
      <c r="E7" s="1">
        <v>0</v>
      </c>
      <c r="F7" s="1">
        <f>B7+C7</f>
        <v>0</v>
      </c>
      <c r="S7" t="s">
        <v>9</v>
      </c>
      <c r="T7">
        <v>35.200000000000003</v>
      </c>
      <c r="U7" s="1"/>
    </row>
    <row r="8" spans="1:22" x14ac:dyDescent="0.25">
      <c r="A8">
        <v>1988</v>
      </c>
      <c r="B8" s="1">
        <v>135</v>
      </c>
      <c r="C8" s="1">
        <v>370</v>
      </c>
      <c r="D8" s="6">
        <f>(C8/44)/(B8/16)</f>
        <v>0.99663299663299654</v>
      </c>
      <c r="E8" s="1">
        <v>3375</v>
      </c>
      <c r="F8" s="1">
        <f t="shared" ref="F8:F40" si="0">B8+C8</f>
        <v>505</v>
      </c>
      <c r="S8" t="s">
        <v>10</v>
      </c>
      <c r="T8">
        <v>11.6</v>
      </c>
      <c r="U8" s="1"/>
    </row>
    <row r="9" spans="1:22" x14ac:dyDescent="0.25">
      <c r="A9">
        <v>1989</v>
      </c>
      <c r="B9" s="1">
        <v>278</v>
      </c>
      <c r="C9" s="1">
        <v>763</v>
      </c>
      <c r="D9" s="6">
        <f t="shared" ref="D9:D40" si="1">(C9/44)/(B9/16)</f>
        <v>0.99803793328973178</v>
      </c>
      <c r="E9" s="1">
        <v>6952</v>
      </c>
      <c r="F9" s="1">
        <f t="shared" si="0"/>
        <v>1041</v>
      </c>
      <c r="S9" t="s">
        <v>11</v>
      </c>
      <c r="T9">
        <v>4.0999999999999996</v>
      </c>
      <c r="U9" s="1"/>
    </row>
    <row r="10" spans="1:22" x14ac:dyDescent="0.25">
      <c r="A10">
        <v>1990</v>
      </c>
      <c r="B10" s="1">
        <v>430</v>
      </c>
      <c r="C10" s="1">
        <v>1179</v>
      </c>
      <c r="D10" s="6">
        <f t="shared" si="1"/>
        <v>0.99704016913319249</v>
      </c>
      <c r="E10" s="1">
        <v>10746</v>
      </c>
      <c r="F10" s="1">
        <f t="shared" si="0"/>
        <v>1609</v>
      </c>
      <c r="S10" t="s">
        <v>14</v>
      </c>
      <c r="T10">
        <f>SUM(T7:T9)</f>
        <v>50.900000000000006</v>
      </c>
      <c r="U10" s="1">
        <f>'Waste Acceptance and In Place'!C$40*T10/100</f>
        <v>11794758.217</v>
      </c>
      <c r="V10" s="5">
        <f>F$41/U10*100</f>
        <v>5.4516420614135255</v>
      </c>
    </row>
    <row r="11" spans="1:22" x14ac:dyDescent="0.25">
      <c r="A11">
        <v>1991</v>
      </c>
      <c r="B11" s="1">
        <v>591</v>
      </c>
      <c r="C11" s="1">
        <v>1622</v>
      </c>
      <c r="D11" s="6">
        <f t="shared" si="1"/>
        <v>0.99800030764497782</v>
      </c>
      <c r="E11" s="1">
        <v>14775</v>
      </c>
      <c r="F11" s="1">
        <f t="shared" si="0"/>
        <v>2213</v>
      </c>
      <c r="U11" s="1"/>
    </row>
    <row r="12" spans="1:22" x14ac:dyDescent="0.25">
      <c r="A12">
        <v>1992</v>
      </c>
      <c r="B12" s="1">
        <v>762</v>
      </c>
      <c r="C12" s="1">
        <v>2091</v>
      </c>
      <c r="D12" s="6">
        <f t="shared" si="1"/>
        <v>0.99785254115962774</v>
      </c>
      <c r="E12" s="1">
        <v>19054</v>
      </c>
      <c r="F12" s="1">
        <f t="shared" si="0"/>
        <v>2853</v>
      </c>
      <c r="U12" s="1"/>
    </row>
    <row r="13" spans="1:22" x14ac:dyDescent="0.25">
      <c r="A13">
        <v>1993</v>
      </c>
      <c r="B13" s="1">
        <v>944</v>
      </c>
      <c r="C13" s="1">
        <v>2591</v>
      </c>
      <c r="D13" s="6">
        <f t="shared" si="1"/>
        <v>0.99807395993836667</v>
      </c>
      <c r="E13" s="1">
        <v>23604</v>
      </c>
      <c r="F13" s="1">
        <f t="shared" si="0"/>
        <v>3535</v>
      </c>
      <c r="S13" t="s">
        <v>12</v>
      </c>
      <c r="T13">
        <v>2.8</v>
      </c>
      <c r="U13" s="1"/>
    </row>
    <row r="14" spans="1:22" x14ac:dyDescent="0.25">
      <c r="A14">
        <v>1994</v>
      </c>
      <c r="B14" s="1">
        <v>1138</v>
      </c>
      <c r="C14" s="1">
        <v>3122</v>
      </c>
      <c r="D14" s="6">
        <f t="shared" si="1"/>
        <v>0.99760345103051606</v>
      </c>
      <c r="E14" s="1">
        <v>28442</v>
      </c>
      <c r="F14" s="1">
        <f t="shared" si="0"/>
        <v>4260</v>
      </c>
      <c r="S14" t="s">
        <v>13</v>
      </c>
      <c r="T14">
        <v>1.8</v>
      </c>
      <c r="U14" s="1"/>
    </row>
    <row r="15" spans="1:22" x14ac:dyDescent="0.25">
      <c r="A15">
        <v>1995</v>
      </c>
      <c r="B15" s="1">
        <v>1344</v>
      </c>
      <c r="C15" s="1">
        <v>3687</v>
      </c>
      <c r="D15" s="6">
        <f t="shared" si="1"/>
        <v>0.99756493506493504</v>
      </c>
      <c r="E15" s="1">
        <v>33592</v>
      </c>
      <c r="F15" s="1">
        <f t="shared" si="0"/>
        <v>5031</v>
      </c>
      <c r="S15" t="s">
        <v>15</v>
      </c>
      <c r="T15">
        <f>T10+T13+T14</f>
        <v>55.5</v>
      </c>
      <c r="U15" s="1">
        <f>'Waste Acceptance and In Place'!C$40*T15/100</f>
        <v>12860689.215</v>
      </c>
      <c r="V15" s="5">
        <f>F$41/U15*100</f>
        <v>4.99979425091799</v>
      </c>
    </row>
    <row r="16" spans="1:22" x14ac:dyDescent="0.25">
      <c r="A16">
        <v>1996</v>
      </c>
      <c r="B16" s="1">
        <v>1563</v>
      </c>
      <c r="C16" s="1">
        <v>4288</v>
      </c>
      <c r="D16" s="6">
        <f t="shared" si="1"/>
        <v>0.9976153085558076</v>
      </c>
      <c r="E16" s="1">
        <v>39074</v>
      </c>
      <c r="F16" s="1">
        <f t="shared" si="0"/>
        <v>5851</v>
      </c>
    </row>
    <row r="17" spans="1:6" x14ac:dyDescent="0.25">
      <c r="A17">
        <v>1997</v>
      </c>
      <c r="B17" s="1">
        <v>1797</v>
      </c>
      <c r="C17" s="1">
        <v>4929</v>
      </c>
      <c r="D17" s="6">
        <f t="shared" si="1"/>
        <v>0.99741994232812259</v>
      </c>
      <c r="E17" s="1">
        <v>44915</v>
      </c>
      <c r="F17" s="1">
        <f t="shared" si="0"/>
        <v>6726</v>
      </c>
    </row>
    <row r="18" spans="1:6" x14ac:dyDescent="0.25">
      <c r="A18">
        <v>1998</v>
      </c>
      <c r="B18" s="1">
        <v>2038</v>
      </c>
      <c r="C18" s="1">
        <v>5591</v>
      </c>
      <c r="D18" s="6">
        <f t="shared" si="1"/>
        <v>0.99759122133999456</v>
      </c>
      <c r="E18" s="1">
        <v>50938</v>
      </c>
      <c r="F18" s="1">
        <f t="shared" si="0"/>
        <v>7629</v>
      </c>
    </row>
    <row r="19" spans="1:6" x14ac:dyDescent="0.25">
      <c r="A19">
        <v>1999</v>
      </c>
      <c r="B19" s="1">
        <v>2286</v>
      </c>
      <c r="C19" s="1">
        <v>6271</v>
      </c>
      <c r="D19" s="6">
        <f t="shared" si="1"/>
        <v>0.99753439910920227</v>
      </c>
      <c r="E19" s="1">
        <v>57143</v>
      </c>
      <c r="F19" s="1">
        <f t="shared" si="0"/>
        <v>8557</v>
      </c>
    </row>
    <row r="20" spans="1:6" x14ac:dyDescent="0.25">
      <c r="A20">
        <v>2000</v>
      </c>
      <c r="B20" s="1">
        <v>2526</v>
      </c>
      <c r="C20" s="1">
        <v>6930</v>
      </c>
      <c r="D20" s="6">
        <f t="shared" si="1"/>
        <v>0.99762470308788598</v>
      </c>
      <c r="E20" s="1">
        <v>63147</v>
      </c>
      <c r="F20" s="1">
        <f t="shared" si="0"/>
        <v>9456</v>
      </c>
    </row>
    <row r="21" spans="1:6" x14ac:dyDescent="0.25">
      <c r="A21">
        <v>2001</v>
      </c>
      <c r="B21" s="1">
        <v>2775</v>
      </c>
      <c r="C21" s="1">
        <v>7615</v>
      </c>
      <c r="D21" s="6">
        <f t="shared" si="1"/>
        <v>0.99787059787059784</v>
      </c>
      <c r="E21" s="1">
        <v>69387</v>
      </c>
      <c r="F21" s="1">
        <f t="shared" si="0"/>
        <v>10390</v>
      </c>
    </row>
    <row r="22" spans="1:6" x14ac:dyDescent="0.25">
      <c r="A22">
        <v>2002</v>
      </c>
      <c r="B22" s="1">
        <v>3092</v>
      </c>
      <c r="C22" s="1">
        <v>8484</v>
      </c>
      <c r="D22" s="6">
        <f t="shared" si="1"/>
        <v>0.99776549453134189</v>
      </c>
      <c r="E22" s="1">
        <v>77302</v>
      </c>
      <c r="F22" s="1">
        <f t="shared" si="0"/>
        <v>11576</v>
      </c>
    </row>
    <row r="23" spans="1:6" x14ac:dyDescent="0.25">
      <c r="A23">
        <v>2003</v>
      </c>
      <c r="B23" s="1">
        <v>3420</v>
      </c>
      <c r="C23" s="1">
        <v>9383</v>
      </c>
      <c r="D23" s="6">
        <f t="shared" si="1"/>
        <v>0.99766081871345025</v>
      </c>
      <c r="E23" s="1">
        <v>85494</v>
      </c>
      <c r="F23" s="1">
        <f t="shared" si="0"/>
        <v>12803</v>
      </c>
    </row>
    <row r="24" spans="1:6" x14ac:dyDescent="0.25">
      <c r="A24">
        <v>2004</v>
      </c>
      <c r="B24" s="1">
        <v>3811</v>
      </c>
      <c r="C24" s="1">
        <v>10456</v>
      </c>
      <c r="D24" s="6">
        <f t="shared" si="1"/>
        <v>0.99768612389971612</v>
      </c>
      <c r="E24" s="1">
        <v>95271</v>
      </c>
      <c r="F24" s="1">
        <f t="shared" si="0"/>
        <v>14267</v>
      </c>
    </row>
    <row r="25" spans="1:6" x14ac:dyDescent="0.25">
      <c r="A25">
        <v>2005</v>
      </c>
      <c r="B25" s="1">
        <v>4221</v>
      </c>
      <c r="C25" s="1">
        <v>11582</v>
      </c>
      <c r="D25" s="6">
        <f t="shared" si="1"/>
        <v>0.99778165449807243</v>
      </c>
      <c r="E25" s="1">
        <v>105529</v>
      </c>
      <c r="F25" s="1">
        <f t="shared" si="0"/>
        <v>15803</v>
      </c>
    </row>
    <row r="26" spans="1:6" x14ac:dyDescent="0.25">
      <c r="A26">
        <v>2006</v>
      </c>
      <c r="B26" s="1">
        <v>4702</v>
      </c>
      <c r="C26" s="1">
        <v>12901</v>
      </c>
      <c r="D26" s="6">
        <f t="shared" si="1"/>
        <v>0.99771857236765782</v>
      </c>
      <c r="E26" s="1">
        <v>117550</v>
      </c>
      <c r="F26" s="1">
        <f t="shared" si="0"/>
        <v>17603</v>
      </c>
    </row>
    <row r="27" spans="1:6" x14ac:dyDescent="0.25">
      <c r="A27">
        <v>2007</v>
      </c>
      <c r="B27" s="1">
        <v>5228</v>
      </c>
      <c r="C27" s="1">
        <v>14343</v>
      </c>
      <c r="D27" s="6">
        <f t="shared" si="1"/>
        <v>0.99763511163664187</v>
      </c>
      <c r="E27" s="1">
        <v>130688</v>
      </c>
      <c r="F27" s="1">
        <f t="shared" si="0"/>
        <v>19571</v>
      </c>
    </row>
    <row r="28" spans="1:6" x14ac:dyDescent="0.25">
      <c r="A28">
        <v>2008</v>
      </c>
      <c r="B28" s="1">
        <v>5805</v>
      </c>
      <c r="C28" s="1">
        <v>15926</v>
      </c>
      <c r="D28" s="6">
        <f t="shared" si="1"/>
        <v>0.99763526740270925</v>
      </c>
      <c r="E28" s="1">
        <v>145113</v>
      </c>
      <c r="F28" s="1">
        <f t="shared" si="0"/>
        <v>21731</v>
      </c>
    </row>
    <row r="29" spans="1:6" x14ac:dyDescent="0.25">
      <c r="A29">
        <v>2009</v>
      </c>
      <c r="B29" s="1">
        <v>6477</v>
      </c>
      <c r="C29" s="1">
        <v>17770</v>
      </c>
      <c r="D29" s="6">
        <f t="shared" si="1"/>
        <v>0.99765604165789434</v>
      </c>
      <c r="E29" s="1">
        <v>161913</v>
      </c>
      <c r="F29" s="1">
        <f t="shared" si="0"/>
        <v>24247</v>
      </c>
    </row>
    <row r="30" spans="1:6" x14ac:dyDescent="0.25">
      <c r="A30">
        <v>2010</v>
      </c>
      <c r="B30" s="1">
        <v>7085</v>
      </c>
      <c r="C30" s="1">
        <v>19438</v>
      </c>
      <c r="D30" s="6">
        <f t="shared" si="1"/>
        <v>0.9976518893950086</v>
      </c>
      <c r="E30" s="1">
        <v>177114</v>
      </c>
      <c r="F30" s="1">
        <f t="shared" si="0"/>
        <v>26523</v>
      </c>
    </row>
    <row r="31" spans="1:6" x14ac:dyDescent="0.25">
      <c r="A31">
        <v>2011</v>
      </c>
      <c r="B31" s="1">
        <v>7699</v>
      </c>
      <c r="C31" s="1">
        <v>21124</v>
      </c>
      <c r="D31" s="6">
        <f t="shared" si="1"/>
        <v>0.99772107357508055</v>
      </c>
      <c r="E31" s="1">
        <v>192471</v>
      </c>
      <c r="F31" s="1">
        <f t="shared" si="0"/>
        <v>28823</v>
      </c>
    </row>
    <row r="32" spans="1:6" x14ac:dyDescent="0.25">
      <c r="A32">
        <v>2012</v>
      </c>
      <c r="B32" s="1">
        <v>8231</v>
      </c>
      <c r="C32" s="1">
        <v>22585</v>
      </c>
      <c r="D32" s="6">
        <f t="shared" si="1"/>
        <v>0.99778001126561444</v>
      </c>
      <c r="E32" s="1">
        <v>205783</v>
      </c>
      <c r="F32" s="1">
        <f t="shared" si="0"/>
        <v>30816</v>
      </c>
    </row>
    <row r="33" spans="1:7" x14ac:dyDescent="0.25">
      <c r="A33">
        <v>2013</v>
      </c>
      <c r="B33" s="1">
        <v>8811</v>
      </c>
      <c r="C33" s="1">
        <v>24175</v>
      </c>
      <c r="D33" s="6">
        <f t="shared" si="1"/>
        <v>0.99771979240824993</v>
      </c>
      <c r="E33" s="1">
        <v>220276</v>
      </c>
      <c r="F33" s="1">
        <f t="shared" si="0"/>
        <v>32986</v>
      </c>
    </row>
    <row r="34" spans="1:7" x14ac:dyDescent="0.25">
      <c r="A34">
        <v>2014</v>
      </c>
      <c r="B34" s="1">
        <v>9722</v>
      </c>
      <c r="C34" s="1">
        <v>26674</v>
      </c>
      <c r="D34" s="6">
        <f t="shared" si="1"/>
        <v>0.99769968768117301</v>
      </c>
      <c r="E34" s="1">
        <v>243045</v>
      </c>
      <c r="F34" s="1">
        <f t="shared" si="0"/>
        <v>36396</v>
      </c>
    </row>
    <row r="35" spans="1:7" x14ac:dyDescent="0.25">
      <c r="A35">
        <v>2015</v>
      </c>
      <c r="B35" s="1">
        <v>10471</v>
      </c>
      <c r="C35" s="1">
        <v>28731</v>
      </c>
      <c r="D35" s="6">
        <f t="shared" si="1"/>
        <v>0.99776872921749249</v>
      </c>
      <c r="E35" s="1">
        <v>261782</v>
      </c>
      <c r="F35" s="1">
        <f t="shared" si="0"/>
        <v>39202</v>
      </c>
    </row>
    <row r="36" spans="1:7" x14ac:dyDescent="0.25">
      <c r="A36">
        <v>2016</v>
      </c>
      <c r="B36" s="1">
        <v>11192</v>
      </c>
      <c r="C36" s="1">
        <v>30708</v>
      </c>
      <c r="D36" s="6">
        <f t="shared" si="1"/>
        <v>0.99772564819026577</v>
      </c>
      <c r="E36" s="1">
        <v>279799</v>
      </c>
      <c r="F36" s="1">
        <f t="shared" si="0"/>
        <v>41900</v>
      </c>
    </row>
    <row r="37" spans="1:7" x14ac:dyDescent="0.25">
      <c r="A37">
        <v>2017</v>
      </c>
      <c r="B37" s="1">
        <v>11843</v>
      </c>
      <c r="C37" s="1">
        <v>32493</v>
      </c>
      <c r="D37" s="6">
        <f t="shared" si="1"/>
        <v>0.99768946750285936</v>
      </c>
      <c r="E37" s="1">
        <v>296065</v>
      </c>
      <c r="F37" s="1">
        <f t="shared" si="0"/>
        <v>44336</v>
      </c>
    </row>
    <row r="38" spans="1:7" x14ac:dyDescent="0.25">
      <c r="A38">
        <v>2018</v>
      </c>
      <c r="B38" s="1">
        <v>12737</v>
      </c>
      <c r="C38" s="1">
        <v>34946</v>
      </c>
      <c r="D38" s="6">
        <f t="shared" si="1"/>
        <v>0.99769461911253543</v>
      </c>
      <c r="E38" s="1">
        <v>318416</v>
      </c>
      <c r="F38" s="1">
        <f t="shared" si="0"/>
        <v>47683</v>
      </c>
    </row>
    <row r="39" spans="1:7" x14ac:dyDescent="0.25">
      <c r="A39">
        <v>2019</v>
      </c>
      <c r="B39" s="1">
        <v>13760</v>
      </c>
      <c r="C39" s="1">
        <v>37755</v>
      </c>
      <c r="D39" s="6">
        <f t="shared" si="1"/>
        <v>0.99775369978858353</v>
      </c>
      <c r="E39" s="1">
        <v>344008</v>
      </c>
      <c r="F39" s="1">
        <f t="shared" si="0"/>
        <v>51515</v>
      </c>
    </row>
    <row r="40" spans="1:7" x14ac:dyDescent="0.25">
      <c r="A40">
        <v>2020</v>
      </c>
      <c r="B40" s="1">
        <v>14844</v>
      </c>
      <c r="C40" s="1">
        <v>40727</v>
      </c>
      <c r="D40" s="6">
        <f t="shared" si="1"/>
        <v>0.99769726366331057</v>
      </c>
      <c r="E40" s="1">
        <v>371089</v>
      </c>
      <c r="F40" s="1">
        <f t="shared" si="0"/>
        <v>55571</v>
      </c>
      <c r="G40">
        <f>B40*25</f>
        <v>371100</v>
      </c>
    </row>
    <row r="41" spans="1:7" x14ac:dyDescent="0.25">
      <c r="A41" t="s">
        <v>6</v>
      </c>
      <c r="B41" s="1">
        <f>SUM(B7:B40)</f>
        <v>171758</v>
      </c>
      <c r="C41" s="1">
        <f t="shared" ref="C41" si="2">SUM(C7:C40)</f>
        <v>471250</v>
      </c>
      <c r="E41" s="1">
        <f t="shared" ref="E41" si="3">SUM(E7:E40)</f>
        <v>4293852</v>
      </c>
      <c r="F41" s="1">
        <f t="shared" ref="F41" si="4">SUM(F7:F40)</f>
        <v>643008</v>
      </c>
    </row>
  </sheetData>
  <printOptions gridLines="1"/>
  <pageMargins left="0.7" right="0.7" top="0.75" bottom="0.75" header="0.3" footer="0.3"/>
  <pageSetup scale="55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8F5DF-CC33-4952-92EE-7827D294A45E}">
  <dimension ref="A1:I40"/>
  <sheetViews>
    <sheetView workbookViewId="0">
      <selection activeCell="B18" sqref="B18"/>
    </sheetView>
  </sheetViews>
  <sheetFormatPr defaultRowHeight="15" x14ac:dyDescent="0.25"/>
  <sheetData>
    <row r="1" spans="1:9" x14ac:dyDescent="0.25">
      <c r="A1" t="s">
        <v>24</v>
      </c>
    </row>
    <row r="2" spans="1:9" ht="15.75" thickBot="1" x14ac:dyDescent="0.3"/>
    <row r="3" spans="1:9" x14ac:dyDescent="0.25">
      <c r="A3" s="10" t="s">
        <v>25</v>
      </c>
      <c r="B3" s="10"/>
    </row>
    <row r="4" spans="1:9" x14ac:dyDescent="0.25">
      <c r="A4" s="7" t="s">
        <v>26</v>
      </c>
      <c r="B4" s="11"/>
    </row>
    <row r="5" spans="1:9" x14ac:dyDescent="0.25">
      <c r="A5" s="7" t="s">
        <v>27</v>
      </c>
      <c r="B5" s="11">
        <v>0.99999989483988927</v>
      </c>
    </row>
    <row r="6" spans="1:9" x14ac:dyDescent="0.25">
      <c r="A6" s="7" t="s">
        <v>28</v>
      </c>
      <c r="B6" s="11">
        <v>0.99999988732845269</v>
      </c>
    </row>
    <row r="7" spans="1:9" x14ac:dyDescent="0.25">
      <c r="A7" s="7" t="s">
        <v>29</v>
      </c>
      <c r="B7" s="7">
        <v>1.9180374888377509E-5</v>
      </c>
    </row>
    <row r="8" spans="1:9" ht="15.75" thickBot="1" x14ac:dyDescent="0.3">
      <c r="A8" s="8" t="s">
        <v>30</v>
      </c>
      <c r="B8" s="8">
        <v>16</v>
      </c>
    </row>
    <row r="10" spans="1:9" ht="15.75" thickBot="1" x14ac:dyDescent="0.3">
      <c r="A10" t="s">
        <v>31</v>
      </c>
    </row>
    <row r="11" spans="1:9" x14ac:dyDescent="0.25">
      <c r="A11" s="9"/>
      <c r="B11" s="9" t="s">
        <v>35</v>
      </c>
      <c r="C11" s="9" t="s">
        <v>36</v>
      </c>
      <c r="D11" s="9" t="s">
        <v>37</v>
      </c>
      <c r="E11" s="9" t="s">
        <v>38</v>
      </c>
      <c r="F11" s="9" t="s">
        <v>39</v>
      </c>
    </row>
    <row r="12" spans="1:9" x14ac:dyDescent="0.25">
      <c r="A12" s="7" t="s">
        <v>32</v>
      </c>
      <c r="B12" s="7">
        <v>1</v>
      </c>
      <c r="C12" s="7">
        <v>4.8976882569010852E-2</v>
      </c>
      <c r="D12" s="7">
        <v>4.8976882569010852E-2</v>
      </c>
      <c r="E12" s="7">
        <v>133130313.77395922</v>
      </c>
      <c r="F12" s="7">
        <v>2.9790967023025047E-50</v>
      </c>
    </row>
    <row r="13" spans="1:9" x14ac:dyDescent="0.25">
      <c r="A13" s="7" t="s">
        <v>33</v>
      </c>
      <c r="B13" s="7">
        <v>14</v>
      </c>
      <c r="C13" s="7">
        <v>5.1504149320218363E-9</v>
      </c>
      <c r="D13" s="7">
        <v>3.6788678085870259E-10</v>
      </c>
      <c r="E13" s="7"/>
      <c r="F13" s="7"/>
    </row>
    <row r="14" spans="1:9" ht="15.75" thickBot="1" x14ac:dyDescent="0.3">
      <c r="A14" s="8" t="s">
        <v>6</v>
      </c>
      <c r="B14" s="8">
        <v>15</v>
      </c>
      <c r="C14" s="8">
        <v>4.8976887719425787E-2</v>
      </c>
      <c r="D14" s="8"/>
      <c r="E14" s="8"/>
      <c r="F14" s="8"/>
    </row>
    <row r="15" spans="1:9" ht="15.75" thickBot="1" x14ac:dyDescent="0.3"/>
    <row r="16" spans="1:9" x14ac:dyDescent="0.25">
      <c r="A16" s="9"/>
      <c r="B16" s="9" t="s">
        <v>40</v>
      </c>
      <c r="C16" s="9" t="s">
        <v>29</v>
      </c>
      <c r="D16" s="9" t="s">
        <v>41</v>
      </c>
      <c r="E16" s="9" t="s">
        <v>42</v>
      </c>
      <c r="F16" s="9" t="s">
        <v>43</v>
      </c>
      <c r="G16" s="9" t="s">
        <v>44</v>
      </c>
      <c r="H16" s="9" t="s">
        <v>45</v>
      </c>
      <c r="I16" s="9" t="s">
        <v>46</v>
      </c>
    </row>
    <row r="17" spans="1:9" x14ac:dyDescent="0.25">
      <c r="A17" s="7" t="s">
        <v>34</v>
      </c>
      <c r="B17" s="7">
        <v>33.849523890602136</v>
      </c>
      <c r="C17" s="7">
        <v>2.1090147555486E-3</v>
      </c>
      <c r="D17" s="7">
        <v>16049.922743094867</v>
      </c>
      <c r="E17" s="7">
        <v>2.9336087153921435E-52</v>
      </c>
      <c r="F17" s="7">
        <v>33.845000503829816</v>
      </c>
      <c r="G17" s="7">
        <v>33.854047277374455</v>
      </c>
      <c r="H17" s="7">
        <v>33.845000503829816</v>
      </c>
      <c r="I17" s="7">
        <v>33.854047277374455</v>
      </c>
    </row>
    <row r="18" spans="1:9" ht="15.75" thickBot="1" x14ac:dyDescent="0.3">
      <c r="A18" s="8" t="s">
        <v>47</v>
      </c>
      <c r="B18" s="12">
        <v>-1.2002068763956396E-2</v>
      </c>
      <c r="C18" s="8">
        <v>1.0402018764172974E-6</v>
      </c>
      <c r="D18" s="8">
        <v>-11538.211030049642</v>
      </c>
      <c r="E18" s="8">
        <v>2.9790967023025047E-50</v>
      </c>
      <c r="F18" s="8">
        <v>-1.2004299775093683E-2</v>
      </c>
      <c r="G18" s="8">
        <v>-1.1999837752819108E-2</v>
      </c>
      <c r="H18" s="8">
        <v>-1.2004299775093683E-2</v>
      </c>
      <c r="I18" s="8">
        <v>-1.1999837752819108E-2</v>
      </c>
    </row>
    <row r="22" spans="1:9" x14ac:dyDescent="0.25">
      <c r="A22" t="s">
        <v>48</v>
      </c>
    </row>
    <row r="23" spans="1:9" ht="15.75" thickBot="1" x14ac:dyDescent="0.3"/>
    <row r="24" spans="1:9" x14ac:dyDescent="0.25">
      <c r="A24" s="9" t="s">
        <v>49</v>
      </c>
      <c r="B24" s="9" t="s">
        <v>50</v>
      </c>
      <c r="C24" s="9" t="s">
        <v>51</v>
      </c>
    </row>
    <row r="25" spans="1:9" x14ac:dyDescent="0.25">
      <c r="A25" s="7">
        <v>1</v>
      </c>
      <c r="B25" s="7">
        <v>9.6053449874102164</v>
      </c>
      <c r="C25" s="7">
        <v>6.0347702710572548E-6</v>
      </c>
    </row>
    <row r="26" spans="1:9" x14ac:dyDescent="0.25">
      <c r="A26" s="7">
        <v>2</v>
      </c>
      <c r="B26" s="7">
        <v>9.5933429186462611</v>
      </c>
      <c r="C26" s="7">
        <v>1.2432600493994528E-5</v>
      </c>
    </row>
    <row r="27" spans="1:9" x14ac:dyDescent="0.25">
      <c r="A27" s="7">
        <v>3</v>
      </c>
      <c r="B27" s="7">
        <v>9.5813408498823023</v>
      </c>
      <c r="C27" s="7">
        <v>1.120213266503356E-5</v>
      </c>
    </row>
    <row r="28" spans="1:9" x14ac:dyDescent="0.25">
      <c r="A28" s="7">
        <v>4</v>
      </c>
      <c r="B28" s="7">
        <v>9.569338781118347</v>
      </c>
      <c r="C28" s="7">
        <v>3.8245556588378804E-6</v>
      </c>
    </row>
    <row r="29" spans="1:9" x14ac:dyDescent="0.25">
      <c r="A29" s="7">
        <v>5</v>
      </c>
      <c r="B29" s="7">
        <v>9.5573367123543918</v>
      </c>
      <c r="C29" s="7">
        <v>-8.1620290206529944E-6</v>
      </c>
    </row>
    <row r="30" spans="1:9" x14ac:dyDescent="0.25">
      <c r="A30" s="7">
        <v>6</v>
      </c>
      <c r="B30" s="7">
        <v>9.5453346435904329</v>
      </c>
      <c r="C30" s="7">
        <v>-2.3161119305115108E-5</v>
      </c>
    </row>
    <row r="31" spans="1:9" x14ac:dyDescent="0.25">
      <c r="A31" s="7">
        <v>7</v>
      </c>
      <c r="B31" s="7">
        <v>9.5333325748264777</v>
      </c>
      <c r="C31" s="7">
        <v>-3.9516316594045975E-5</v>
      </c>
    </row>
    <row r="32" spans="1:9" x14ac:dyDescent="0.25">
      <c r="A32" s="7">
        <v>8</v>
      </c>
      <c r="B32" s="7">
        <v>9.5213305060625224</v>
      </c>
      <c r="C32" s="7">
        <v>1.7763668937575972E-5</v>
      </c>
    </row>
    <row r="33" spans="1:3" x14ac:dyDescent="0.25">
      <c r="A33" s="7">
        <v>9</v>
      </c>
      <c r="B33" s="7">
        <v>9.5093284372985636</v>
      </c>
      <c r="C33" s="7">
        <v>4.7982752668929152E-6</v>
      </c>
    </row>
    <row r="34" spans="1:3" x14ac:dyDescent="0.25">
      <c r="A34" s="7">
        <v>10</v>
      </c>
      <c r="B34" s="7">
        <v>9.4973263685346083</v>
      </c>
      <c r="C34" s="7">
        <v>-4.1692210377419769E-6</v>
      </c>
    </row>
    <row r="35" spans="1:3" x14ac:dyDescent="0.25">
      <c r="A35" s="7">
        <v>11</v>
      </c>
      <c r="B35" s="7">
        <v>9.4853242997706531</v>
      </c>
      <c r="C35" s="7">
        <v>-7.2278402427627952E-6</v>
      </c>
    </row>
    <row r="36" spans="1:3" x14ac:dyDescent="0.25">
      <c r="A36" s="7">
        <v>12</v>
      </c>
      <c r="B36" s="7">
        <v>9.4733222310066942</v>
      </c>
      <c r="C36" s="7">
        <v>-2.399219102500183E-6</v>
      </c>
    </row>
    <row r="37" spans="1:3" x14ac:dyDescent="0.25">
      <c r="A37" s="7">
        <v>13</v>
      </c>
      <c r="B37" s="7">
        <v>9.461320162242739</v>
      </c>
      <c r="C37" s="7">
        <v>1.2363867393005989E-5</v>
      </c>
    </row>
    <row r="38" spans="1:3" x14ac:dyDescent="0.25">
      <c r="A38" s="7">
        <v>14</v>
      </c>
      <c r="B38" s="7">
        <v>9.4493180934787837</v>
      </c>
      <c r="C38" s="7">
        <v>3.9178967899289319E-5</v>
      </c>
    </row>
    <row r="39" spans="1:3" x14ac:dyDescent="0.25">
      <c r="A39" s="7">
        <v>15</v>
      </c>
      <c r="B39" s="7">
        <v>9.4373160247148249</v>
      </c>
      <c r="C39" s="7">
        <v>5.4459574450049786E-7</v>
      </c>
    </row>
    <row r="40" spans="1:3" ht="15.75" thickBot="1" x14ac:dyDescent="0.3">
      <c r="A40" s="8">
        <v>16</v>
      </c>
      <c r="B40" s="8">
        <v>9.4253139559508696</v>
      </c>
      <c r="C40" s="8">
        <v>-2.3507689004276244E-5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12C83-329C-40A4-8715-74E0F25EF7AD}">
  <dimension ref="A6:K708"/>
  <sheetViews>
    <sheetView tabSelected="1" workbookViewId="0">
      <pane xSplit="2" ySplit="6" topLeftCell="C502" activePane="bottomRight" state="frozen"/>
      <selection pane="topRight" activeCell="B1" sqref="B1"/>
      <selection pane="bottomLeft" activeCell="A7" sqref="A7"/>
      <selection pane="bottomRight" activeCell="K7" activeCellId="1" sqref="A7:A508 K7:K508"/>
    </sheetView>
  </sheetViews>
  <sheetFormatPr defaultRowHeight="15" x14ac:dyDescent="0.25"/>
  <cols>
    <col min="3" max="3" width="13" customWidth="1"/>
    <col min="7" max="7" width="9.85546875" customWidth="1"/>
    <col min="8" max="8" width="11.42578125" customWidth="1"/>
    <col min="9" max="9" width="9.7109375" customWidth="1"/>
    <col min="10" max="10" width="12.5703125" customWidth="1"/>
    <col min="11" max="11" width="12.7109375" style="5" customWidth="1"/>
  </cols>
  <sheetData>
    <row r="6" spans="1:11" s="2" customFormat="1" ht="106.5" x14ac:dyDescent="0.35">
      <c r="A6" s="2" t="s">
        <v>57</v>
      </c>
      <c r="C6" s="2" t="s">
        <v>22</v>
      </c>
      <c r="E6" s="2" t="s">
        <v>23</v>
      </c>
      <c r="F6" s="2" t="s">
        <v>52</v>
      </c>
      <c r="G6" s="2" t="s">
        <v>22</v>
      </c>
      <c r="H6" s="2" t="s">
        <v>54</v>
      </c>
      <c r="I6" s="2" t="s">
        <v>53</v>
      </c>
      <c r="J6" s="2" t="s">
        <v>55</v>
      </c>
      <c r="K6" s="4" t="s">
        <v>56</v>
      </c>
    </row>
    <row r="7" spans="1:11" x14ac:dyDescent="0.25">
      <c r="A7">
        <v>0</v>
      </c>
      <c r="B7" s="13">
        <v>2020</v>
      </c>
      <c r="C7" s="14">
        <v>14844</v>
      </c>
      <c r="D7" s="14">
        <v>371089</v>
      </c>
      <c r="E7">
        <f>LN(C7)</f>
        <v>9.6053510221804874</v>
      </c>
      <c r="F7">
        <f>'Methane Generation Model'!$B$17-0.012*'Model Extrapolation'!$B7</f>
        <v>9.6095238906021336</v>
      </c>
      <c r="G7">
        <f>EXP(F7)</f>
        <v>14906.071476833702</v>
      </c>
      <c r="H7">
        <f>G7*16/44</f>
        <v>5420.3896279395276</v>
      </c>
      <c r="I7">
        <f>G7/G$7</f>
        <v>1</v>
      </c>
      <c r="J7" s="1">
        <f>'Biogas Generation'!F41</f>
        <v>643008</v>
      </c>
      <c r="K7" s="5">
        <f>J7/'Biogas Generation'!$U$15*100</f>
        <v>4.99979425091799</v>
      </c>
    </row>
    <row r="8" spans="1:11" x14ac:dyDescent="0.25">
      <c r="A8">
        <v>1</v>
      </c>
      <c r="B8">
        <v>2021</v>
      </c>
      <c r="C8" s="1">
        <v>14667</v>
      </c>
      <c r="D8" s="1">
        <v>366663</v>
      </c>
      <c r="E8">
        <f t="shared" ref="E8:E22" si="0">LN(C8)</f>
        <v>9.5933553512467551</v>
      </c>
      <c r="F8">
        <f>'Methane Generation Model'!$B$17-0.012*'Model Extrapolation'!$B8</f>
        <v>9.5975238906021367</v>
      </c>
      <c r="G8">
        <f t="shared" ref="G8:G71" si="1">EXP(F8)</f>
        <v>14728.267576157488</v>
      </c>
      <c r="H8">
        <f t="shared" ref="H8:H71" si="2">G8*16/44</f>
        <v>5355.7336640572685</v>
      </c>
      <c r="I8">
        <f t="shared" ref="I8:I71" si="3">G8/G$7</f>
        <v>0.98807171286193363</v>
      </c>
      <c r="J8" s="1">
        <f>J7+G8+H8</f>
        <v>663092.00124021468</v>
      </c>
      <c r="K8" s="5">
        <f>J8/'Biogas Generation'!$U$15*100</f>
        <v>5.1559600745722145</v>
      </c>
    </row>
    <row r="9" spans="1:11" x14ac:dyDescent="0.25">
      <c r="A9">
        <v>2</v>
      </c>
      <c r="B9">
        <v>2022</v>
      </c>
      <c r="C9" s="1">
        <v>14492</v>
      </c>
      <c r="D9" s="1">
        <v>362289</v>
      </c>
      <c r="E9">
        <f t="shared" si="0"/>
        <v>9.5813520520149673</v>
      </c>
      <c r="F9">
        <f>'Methane Generation Model'!$B$17-0.012*'Model Extrapolation'!$B9</f>
        <v>9.5855238906021363</v>
      </c>
      <c r="G9">
        <f t="shared" si="1"/>
        <v>14552.584571462758</v>
      </c>
      <c r="H9">
        <f t="shared" si="2"/>
        <v>5291.8489350773661</v>
      </c>
      <c r="I9">
        <f t="shared" si="3"/>
        <v>0.97628570975791196</v>
      </c>
      <c r="J9" s="1">
        <f t="shared" ref="J9:J72" si="4">J8+G9+H9</f>
        <v>682936.4347467547</v>
      </c>
      <c r="K9" s="5">
        <f>J9/'Biogas Generation'!$U$15*100</f>
        <v>5.3102631074407363</v>
      </c>
    </row>
    <row r="10" spans="1:11" x14ac:dyDescent="0.25">
      <c r="A10">
        <v>3</v>
      </c>
      <c r="B10">
        <v>2023</v>
      </c>
      <c r="C10" s="1">
        <v>14319</v>
      </c>
      <c r="D10" s="1">
        <v>357968</v>
      </c>
      <c r="E10">
        <f t="shared" si="0"/>
        <v>9.5693426056740059</v>
      </c>
      <c r="F10">
        <f>'Methane Generation Model'!$B$17-0.012*'Model Extrapolation'!$B10</f>
        <v>9.5735238906021358</v>
      </c>
      <c r="G10">
        <f t="shared" si="1"/>
        <v>14378.997164093304</v>
      </c>
      <c r="H10">
        <f t="shared" si="2"/>
        <v>5228.7262414884744</v>
      </c>
      <c r="I10">
        <f t="shared" si="3"/>
        <v>0.96464029348312519</v>
      </c>
      <c r="J10" s="1">
        <f t="shared" si="4"/>
        <v>702544.15815233649</v>
      </c>
      <c r="K10" s="5">
        <f>J10/'Biogas Generation'!$U$15*100</f>
        <v>5.4627255694269294</v>
      </c>
    </row>
    <row r="11" spans="1:11" x14ac:dyDescent="0.25">
      <c r="A11">
        <v>4</v>
      </c>
      <c r="B11">
        <v>2024</v>
      </c>
      <c r="C11" s="1">
        <v>14148</v>
      </c>
      <c r="D11" s="1">
        <v>353698</v>
      </c>
      <c r="E11">
        <f t="shared" si="0"/>
        <v>9.5573285503253711</v>
      </c>
      <c r="F11">
        <f>'Methane Generation Model'!$B$17-0.012*'Model Extrapolation'!$B11</f>
        <v>9.5615238906021354</v>
      </c>
      <c r="G11">
        <f t="shared" si="1"/>
        <v>14207.480357162505</v>
      </c>
      <c r="H11">
        <f t="shared" si="2"/>
        <v>5166.3564935136383</v>
      </c>
      <c r="I11">
        <f t="shared" si="3"/>
        <v>0.9531337870775064</v>
      </c>
      <c r="J11" s="1">
        <f t="shared" si="4"/>
        <v>721917.99500301271</v>
      </c>
      <c r="K11" s="5">
        <f>J11/'Biogas Generation'!$U$15*100</f>
        <v>5.6133694153887745</v>
      </c>
    </row>
    <row r="12" spans="1:11" x14ac:dyDescent="0.25">
      <c r="A12">
        <v>5</v>
      </c>
      <c r="B12">
        <v>2025</v>
      </c>
      <c r="C12" s="1">
        <v>13979</v>
      </c>
      <c r="D12" s="1">
        <v>349479</v>
      </c>
      <c r="E12">
        <f t="shared" si="0"/>
        <v>9.5453114824711278</v>
      </c>
      <c r="F12">
        <f>'Methane Generation Model'!$B$17-0.012*'Model Extrapolation'!$B12</f>
        <v>9.5495238906021349</v>
      </c>
      <c r="G12">
        <f t="shared" si="1"/>
        <v>14038.009451953783</v>
      </c>
      <c r="H12">
        <f t="shared" si="2"/>
        <v>5104.7307098013762</v>
      </c>
      <c r="I12">
        <f t="shared" si="3"/>
        <v>0.94176453358424994</v>
      </c>
      <c r="J12" s="1">
        <f t="shared" si="4"/>
        <v>741060.73516476795</v>
      </c>
      <c r="K12" s="5">
        <f>J12/'Biogas Generation'!$U$15*100</f>
        <v>5.7622163383004033</v>
      </c>
    </row>
    <row r="13" spans="1:11" x14ac:dyDescent="0.25">
      <c r="A13">
        <v>6</v>
      </c>
      <c r="B13">
        <v>2026</v>
      </c>
      <c r="C13" s="1">
        <v>13812</v>
      </c>
      <c r="D13" s="1">
        <v>345310</v>
      </c>
      <c r="E13">
        <f t="shared" si="0"/>
        <v>9.5332930585098836</v>
      </c>
      <c r="F13">
        <f>'Methane Generation Model'!$B$17-0.012*'Model Extrapolation'!$B13</f>
        <v>9.5375238906021345</v>
      </c>
      <c r="G13">
        <f t="shared" si="1"/>
        <v>13870.56004436394</v>
      </c>
      <c r="H13">
        <f t="shared" si="2"/>
        <v>5043.8400161323416</v>
      </c>
      <c r="I13">
        <f t="shared" si="3"/>
        <v>0.93053089581120652</v>
      </c>
      <c r="J13" s="1">
        <f t="shared" si="4"/>
        <v>759975.13522526424</v>
      </c>
      <c r="K13" s="5">
        <f>J13/'Biogas Generation'!$U$15*100</f>
        <v>5.9092877723759241</v>
      </c>
    </row>
    <row r="14" spans="1:11" x14ac:dyDescent="0.25">
      <c r="A14">
        <v>7</v>
      </c>
      <c r="B14">
        <v>2027</v>
      </c>
      <c r="C14" s="1">
        <v>13648</v>
      </c>
      <c r="D14" s="1">
        <v>341191</v>
      </c>
      <c r="E14">
        <f t="shared" si="0"/>
        <v>9.52134826973146</v>
      </c>
      <c r="F14">
        <f>'Methane Generation Model'!$B$17-0.012*'Model Extrapolation'!$B14</f>
        <v>9.525523890602134</v>
      </c>
      <c r="G14">
        <f t="shared" si="1"/>
        <v>13705.108021388925</v>
      </c>
      <c r="H14">
        <f t="shared" si="2"/>
        <v>4983.6756441414273</v>
      </c>
      <c r="I14">
        <f t="shared" si="3"/>
        <v>0.91943125609512499</v>
      </c>
      <c r="J14" s="1">
        <f t="shared" si="4"/>
        <v>778663.91889079451</v>
      </c>
      <c r="K14" s="5">
        <f>J14/'Biogas Generation'!$U$15*100</f>
        <v>6.0546048961559835</v>
      </c>
    </row>
    <row r="15" spans="1:11" x14ac:dyDescent="0.25">
      <c r="A15">
        <v>8</v>
      </c>
      <c r="B15">
        <v>2028</v>
      </c>
      <c r="C15" s="1">
        <v>13485</v>
      </c>
      <c r="D15" s="1">
        <v>337121</v>
      </c>
      <c r="E15">
        <f t="shared" si="0"/>
        <v>9.5093332355738305</v>
      </c>
      <c r="F15">
        <f>'Methane Generation Model'!$B$17-0.012*'Model Extrapolation'!$B15</f>
        <v>9.5135238906021335</v>
      </c>
      <c r="G15">
        <f t="shared" si="1"/>
        <v>13541.629557651533</v>
      </c>
      <c r="H15">
        <f t="shared" si="2"/>
        <v>4924.2289300551029</v>
      </c>
      <c r="I15">
        <f t="shared" si="3"/>
        <v>0.90846401606870608</v>
      </c>
      <c r="J15" s="1">
        <f t="shared" si="4"/>
        <v>797129.77737850114</v>
      </c>
      <c r="K15" s="5">
        <f>J15/'Biogas Generation'!$U$15*100</f>
        <v>6.198188635557516</v>
      </c>
    </row>
    <row r="16" spans="1:11" x14ac:dyDescent="0.25">
      <c r="A16">
        <v>9</v>
      </c>
      <c r="B16">
        <v>2029</v>
      </c>
      <c r="C16" s="1">
        <v>13324</v>
      </c>
      <c r="D16" s="1">
        <v>333100</v>
      </c>
      <c r="E16">
        <f t="shared" si="0"/>
        <v>9.4973221993135706</v>
      </c>
      <c r="F16">
        <f>'Methane Generation Model'!$B$17-0.012*'Model Extrapolation'!$B16</f>
        <v>9.5015238906021366</v>
      </c>
      <c r="G16">
        <f t="shared" si="1"/>
        <v>13380.10111197054</v>
      </c>
      <c r="H16">
        <f t="shared" si="2"/>
        <v>4865.491313443833</v>
      </c>
      <c r="I16">
        <f t="shared" si="3"/>
        <v>0.89762759643043766</v>
      </c>
      <c r="J16" s="1">
        <f t="shared" si="4"/>
        <v>815375.3698039155</v>
      </c>
      <c r="K16" s="5">
        <f>J16/'Biogas Generation'!$U$15*100</f>
        <v>6.3400596668871101</v>
      </c>
    </row>
    <row r="17" spans="1:11" x14ac:dyDescent="0.25">
      <c r="A17">
        <v>10</v>
      </c>
      <c r="B17">
        <v>2030</v>
      </c>
      <c r="C17" s="1">
        <v>13165</v>
      </c>
      <c r="D17" s="1">
        <v>329127</v>
      </c>
      <c r="E17">
        <f t="shared" si="0"/>
        <v>9.4853170719304103</v>
      </c>
      <c r="F17">
        <f>'Methane Generation Model'!$B$17-0.012*'Model Extrapolation'!$B17</f>
        <v>9.4895238906021362</v>
      </c>
      <c r="G17">
        <f t="shared" si="1"/>
        <v>13220.499423970547</v>
      </c>
      <c r="H17">
        <f t="shared" si="2"/>
        <v>4807.4543359892896</v>
      </c>
      <c r="I17">
        <f t="shared" si="3"/>
        <v>0.88692043671715981</v>
      </c>
      <c r="J17" s="1">
        <f t="shared" si="4"/>
        <v>833403.3235638754</v>
      </c>
      <c r="K17" s="5">
        <f>J17/'Biogas Generation'!$U$15*100</f>
        <v>6.4802384198184306</v>
      </c>
    </row>
    <row r="18" spans="1:11" x14ac:dyDescent="0.25">
      <c r="A18">
        <v>11</v>
      </c>
      <c r="B18">
        <v>2031</v>
      </c>
      <c r="C18" s="1">
        <v>13008</v>
      </c>
      <c r="D18" s="1">
        <v>325201</v>
      </c>
      <c r="E18">
        <f t="shared" si="0"/>
        <v>9.4733198317875917</v>
      </c>
      <c r="F18">
        <f>'Methane Generation Model'!$B$17-0.012*'Model Extrapolation'!$B18</f>
        <v>9.4775238906021357</v>
      </c>
      <c r="G18">
        <f t="shared" si="1"/>
        <v>13062.801510732737</v>
      </c>
      <c r="H18">
        <f t="shared" si="2"/>
        <v>4750.1096402664498</v>
      </c>
      <c r="I18">
        <f t="shared" si="3"/>
        <v>0.87634099507937513</v>
      </c>
      <c r="J18" s="1">
        <f t="shared" si="4"/>
        <v>851216.23471487453</v>
      </c>
      <c r="K18" s="5">
        <f>J18/'Biogas Generation'!$U$15*100</f>
        <v>6.6187450803341301</v>
      </c>
    </row>
    <row r="19" spans="1:11" x14ac:dyDescent="0.25">
      <c r="A19">
        <v>12</v>
      </c>
      <c r="B19">
        <v>2032</v>
      </c>
      <c r="C19" s="1">
        <v>12853</v>
      </c>
      <c r="D19" s="1">
        <v>321322</v>
      </c>
      <c r="E19">
        <f t="shared" si="0"/>
        <v>9.461332526110132</v>
      </c>
      <c r="F19">
        <f>'Methane Generation Model'!$B$17-0.012*'Model Extrapolation'!$B19</f>
        <v>9.4655238906021353</v>
      </c>
      <c r="G19">
        <f t="shared" si="1"/>
        <v>12906.984663485104</v>
      </c>
      <c r="H19">
        <f t="shared" si="2"/>
        <v>4693.4489685400376</v>
      </c>
      <c r="I19">
        <f t="shared" si="3"/>
        <v>0.86588774805920643</v>
      </c>
      <c r="J19" s="1">
        <f t="shared" si="4"/>
        <v>868816.66834689968</v>
      </c>
      <c r="K19" s="5">
        <f>J19/'Biogas Generation'!$U$15*100</f>
        <v>6.7555995936326623</v>
      </c>
    </row>
    <row r="20" spans="1:11" x14ac:dyDescent="0.25">
      <c r="A20">
        <v>13</v>
      </c>
      <c r="B20">
        <v>2033</v>
      </c>
      <c r="C20" s="1">
        <v>12700</v>
      </c>
      <c r="D20" s="1">
        <v>317489</v>
      </c>
      <c r="E20">
        <f t="shared" si="0"/>
        <v>9.449357272446683</v>
      </c>
      <c r="F20">
        <f>'Methane Generation Model'!$B$17-0.012*'Model Extrapolation'!$B20</f>
        <v>9.4535238906021348</v>
      </c>
      <c r="G20">
        <f t="shared" si="1"/>
        <v>12753.026444332389</v>
      </c>
      <c r="H20">
        <f t="shared" si="2"/>
        <v>4637.4641615754144</v>
      </c>
      <c r="I20">
        <f t="shared" si="3"/>
        <v>0.85555919037101946</v>
      </c>
      <c r="J20" s="1">
        <f t="shared" si="4"/>
        <v>886207.15895280754</v>
      </c>
      <c r="K20" s="5">
        <f>J20/'Biogas Generation'!$U$15*100</f>
        <v>6.8908216670004299</v>
      </c>
    </row>
    <row r="21" spans="1:11" x14ac:dyDescent="0.25">
      <c r="A21">
        <v>14</v>
      </c>
      <c r="B21">
        <v>2034</v>
      </c>
      <c r="C21" s="1">
        <v>12548</v>
      </c>
      <c r="D21" s="1">
        <v>313702</v>
      </c>
      <c r="E21">
        <f t="shared" si="0"/>
        <v>9.4373165693105694</v>
      </c>
      <c r="F21">
        <f>'Methane Generation Model'!$B$17-0.012*'Model Extrapolation'!$B21</f>
        <v>9.4415238906021344</v>
      </c>
      <c r="G21">
        <f t="shared" si="1"/>
        <v>12600.904683024994</v>
      </c>
      <c r="H21">
        <f t="shared" si="2"/>
        <v>4582.1471574636344</v>
      </c>
      <c r="I21">
        <f t="shared" si="3"/>
        <v>0.84535383468465941</v>
      </c>
      <c r="J21" s="1">
        <f t="shared" si="4"/>
        <v>903390.21079329611</v>
      </c>
      <c r="K21" s="5">
        <f>J21/'Biogas Generation'!$U$15*100</f>
        <v>7.0244307726496604</v>
      </c>
    </row>
    <row r="22" spans="1:11" x14ac:dyDescent="0.25">
      <c r="A22">
        <v>15</v>
      </c>
      <c r="B22">
        <v>2035</v>
      </c>
      <c r="C22" s="1">
        <v>12398</v>
      </c>
      <c r="D22" s="1">
        <v>309960</v>
      </c>
      <c r="E22">
        <f t="shared" si="0"/>
        <v>9.4252904482618654</v>
      </c>
      <c r="F22">
        <f>'Methane Generation Model'!$B$17-0.012*'Model Extrapolation'!$B22</f>
        <v>9.4295238906021339</v>
      </c>
      <c r="G22">
        <f t="shared" si="1"/>
        <v>12450.597473766422</v>
      </c>
      <c r="H22">
        <f t="shared" si="2"/>
        <v>4527.4899904605172</v>
      </c>
      <c r="I22">
        <f t="shared" si="3"/>
        <v>0.83527021141127233</v>
      </c>
      <c r="J22" s="1">
        <f t="shared" si="4"/>
        <v>920368.2982575231</v>
      </c>
      <c r="K22" s="5">
        <f>J22/'Biogas Generation'!$U$15*100</f>
        <v>7.1564461505224486</v>
      </c>
    </row>
    <row r="23" spans="1:11" x14ac:dyDescent="0.25">
      <c r="A23">
        <v>16</v>
      </c>
      <c r="B23">
        <v>2036</v>
      </c>
      <c r="F23">
        <f>'Methane Generation Model'!$B$17-0.012*'Model Extrapolation'!$B23</f>
        <v>9.4175238906021335</v>
      </c>
      <c r="G23">
        <f t="shared" si="1"/>
        <v>12302.083172058808</v>
      </c>
      <c r="H23">
        <f t="shared" si="2"/>
        <v>4473.4847898395665</v>
      </c>
      <c r="I23">
        <f t="shared" si="3"/>
        <v>0.82530686849168233</v>
      </c>
      <c r="J23" s="1">
        <f t="shared" si="4"/>
        <v>937143.8662194215</v>
      </c>
      <c r="K23" s="5">
        <f>J23/'Biogas Generation'!$U$15*100</f>
        <v>7.2868868110613274</v>
      </c>
    </row>
    <row r="24" spans="1:11" x14ac:dyDescent="0.25">
      <c r="A24">
        <v>17</v>
      </c>
      <c r="B24">
        <v>2037</v>
      </c>
      <c r="F24">
        <f>'Methane Generation Model'!$B$17-0.012*'Model Extrapolation'!$B24</f>
        <v>9.4055238906021366</v>
      </c>
      <c r="G24">
        <f t="shared" si="1"/>
        <v>12155.340391586116</v>
      </c>
      <c r="H24">
        <f t="shared" si="2"/>
        <v>4420.1237787585878</v>
      </c>
      <c r="I24">
        <f t="shared" si="3"/>
        <v>0.81546237118729514</v>
      </c>
      <c r="J24" s="1">
        <f t="shared" si="4"/>
        <v>953719.33038976614</v>
      </c>
      <c r="K24" s="5">
        <f>J24/'Biogas Generation'!$U$15*100</f>
        <v>7.415771537946819</v>
      </c>
    </row>
    <row r="25" spans="1:11" x14ac:dyDescent="0.25">
      <c r="A25">
        <v>18</v>
      </c>
      <c r="B25">
        <v>2038</v>
      </c>
      <c r="F25">
        <f>'Methane Generation Model'!$B$17-0.012*'Model Extrapolation'!$B25</f>
        <v>9.3935238906021361</v>
      </c>
      <c r="G25">
        <f t="shared" si="1"/>
        <v>12010.348001134298</v>
      </c>
      <c r="H25">
        <f t="shared" si="2"/>
        <v>4367.3992731397448</v>
      </c>
      <c r="I25">
        <f t="shared" si="3"/>
        <v>0.80573530187348175</v>
      </c>
      <c r="J25" s="1">
        <f t="shared" si="4"/>
        <v>970097.07766404026</v>
      </c>
      <c r="K25" s="5">
        <f>J25/'Biogas Generation'!$U$15*100</f>
        <v>7.5431188908023099</v>
      </c>
    </row>
    <row r="26" spans="1:11" x14ac:dyDescent="0.25">
      <c r="A26">
        <v>19</v>
      </c>
      <c r="B26">
        <v>2039</v>
      </c>
      <c r="F26">
        <f>'Methane Generation Model'!$B$17-0.012*'Model Extrapolation'!$B26</f>
        <v>9.3815238906021357</v>
      </c>
      <c r="G26">
        <f t="shared" si="1"/>
        <v>11867.085121548624</v>
      </c>
      <c r="H26">
        <f t="shared" si="2"/>
        <v>4315.3036805631355</v>
      </c>
      <c r="I26">
        <f t="shared" si="3"/>
        <v>0.79612425983545532</v>
      </c>
      <c r="J26" s="1">
        <f t="shared" si="4"/>
        <v>986279.46646615199</v>
      </c>
      <c r="K26" s="5">
        <f>J26/'Biogas Generation'!$U$15*100</f>
        <v>7.6689472078666663</v>
      </c>
    </row>
    <row r="27" spans="1:11" x14ac:dyDescent="0.25">
      <c r="A27">
        <v>20</v>
      </c>
      <c r="B27">
        <v>2040</v>
      </c>
      <c r="F27">
        <f>'Methane Generation Model'!$B$17-0.012*'Model Extrapolation'!$B27</f>
        <v>9.3695238906021352</v>
      </c>
      <c r="G27">
        <f t="shared" si="1"/>
        <v>11725.531122726874</v>
      </c>
      <c r="H27">
        <f t="shared" si="2"/>
        <v>4263.8294991734083</v>
      </c>
      <c r="I27">
        <f t="shared" si="3"/>
        <v>0.78662786106655458</v>
      </c>
      <c r="J27" s="1">
        <f t="shared" si="4"/>
        <v>1002268.8270880523</v>
      </c>
      <c r="K27" s="5">
        <f>J27/'Biogas Generation'!$U$15*100</f>
        <v>7.79327460863498</v>
      </c>
    </row>
    <row r="28" spans="1:11" x14ac:dyDescent="0.25">
      <c r="A28">
        <v>21</v>
      </c>
      <c r="B28">
        <v>2041</v>
      </c>
      <c r="F28">
        <f>'Methane Generation Model'!$B$17-0.012*'Model Extrapolation'!$B28</f>
        <v>9.3575238906021347</v>
      </c>
      <c r="G28">
        <f t="shared" si="1"/>
        <v>11585.665620648613</v>
      </c>
      <c r="H28">
        <f t="shared" si="2"/>
        <v>4212.9693165994959</v>
      </c>
      <c r="I28">
        <f t="shared" si="3"/>
        <v>0.77724473806894701</v>
      </c>
      <c r="J28" s="1">
        <f t="shared" si="4"/>
        <v>1018067.4620253005</v>
      </c>
      <c r="K28" s="5">
        <f>J28/'Biogas Generation'!$U$15*100</f>
        <v>7.9161189964677998</v>
      </c>
    </row>
    <row r="29" spans="1:11" x14ac:dyDescent="0.25">
      <c r="A29">
        <v>22</v>
      </c>
      <c r="B29">
        <v>2042</v>
      </c>
      <c r="F29">
        <f>'Methane Generation Model'!$B$17-0.012*'Model Extrapolation'!$B29</f>
        <v>9.3455238906021343</v>
      </c>
      <c r="G29">
        <f t="shared" si="1"/>
        <v>11447.468474439851</v>
      </c>
      <c r="H29">
        <f t="shared" si="2"/>
        <v>4162.7158088872184</v>
      </c>
      <c r="I29">
        <f t="shared" si="3"/>
        <v>0.76797353965670667</v>
      </c>
      <c r="J29" s="1">
        <f t="shared" si="4"/>
        <v>1033677.6463086276</v>
      </c>
      <c r="K29" s="5">
        <f>J29/'Biogas Generation'!$U$15*100</f>
        <v>8.0374980611692468</v>
      </c>
    </row>
    <row r="30" spans="1:11" x14ac:dyDescent="0.25">
      <c r="A30">
        <v>23</v>
      </c>
      <c r="B30">
        <v>2043</v>
      </c>
      <c r="F30">
        <f>'Methane Generation Model'!$B$17-0.012*'Model Extrapolation'!$B30</f>
        <v>9.3335238906021338</v>
      </c>
      <c r="G30">
        <f t="shared" si="1"/>
        <v>11310.919783472729</v>
      </c>
      <c r="H30">
        <f t="shared" si="2"/>
        <v>4113.061739444629</v>
      </c>
      <c r="I30">
        <f t="shared" si="3"/>
        <v>0.75881293076124157</v>
      </c>
      <c r="J30" s="1">
        <f t="shared" si="4"/>
        <v>1049101.627831545</v>
      </c>
      <c r="K30" s="5">
        <f>J30/'Biogas Generation'!$U$15*100</f>
        <v>8.1574292815343874</v>
      </c>
    </row>
    <row r="31" spans="1:11" x14ac:dyDescent="0.25">
      <c r="A31">
        <v>24</v>
      </c>
      <c r="B31">
        <v>2044</v>
      </c>
      <c r="F31">
        <f>'Methane Generation Model'!$B$17-0.012*'Model Extrapolation'!$B31</f>
        <v>9.3215238906021334</v>
      </c>
      <c r="G31">
        <f t="shared" si="1"/>
        <v>11175.999884499792</v>
      </c>
      <c r="H31">
        <f t="shared" si="2"/>
        <v>4063.9999579999244</v>
      </c>
      <c r="I31">
        <f t="shared" si="3"/>
        <v>0.74976159223904115</v>
      </c>
      <c r="J31" s="1">
        <f t="shared" si="4"/>
        <v>1064341.6276740446</v>
      </c>
      <c r="K31" s="5">
        <f>J31/'Biogas Generation'!$U$15*100</f>
        <v>8.2759299278661924</v>
      </c>
    </row>
    <row r="32" spans="1:11" x14ac:dyDescent="0.25">
      <c r="A32">
        <v>25</v>
      </c>
      <c r="B32">
        <v>2045</v>
      </c>
      <c r="F32">
        <f>'Methane Generation Model'!$B$17-0.012*'Model Extrapolation'!$B32</f>
        <v>9.3095238906021365</v>
      </c>
      <c r="G32">
        <f t="shared" si="1"/>
        <v>11042.689348822481</v>
      </c>
      <c r="H32">
        <f t="shared" si="2"/>
        <v>4015.5233995718113</v>
      </c>
      <c r="I32">
        <f t="shared" si="3"/>
        <v>0.74081822068171999</v>
      </c>
      <c r="J32" s="1">
        <f t="shared" si="4"/>
        <v>1079399.8404224389</v>
      </c>
      <c r="K32" s="5">
        <f>J32/'Biogas Generation'!$U$15*100</f>
        <v>8.3930170644625051</v>
      </c>
    </row>
    <row r="33" spans="1:11" x14ac:dyDescent="0.25">
      <c r="A33">
        <v>26</v>
      </c>
      <c r="B33">
        <v>2046</v>
      </c>
      <c r="F33">
        <f>'Methane Generation Model'!$B$17-0.012*'Model Extrapolation'!$B33</f>
        <v>9.297523890602136</v>
      </c>
      <c r="G33">
        <f t="shared" si="1"/>
        <v>10910.96897949322</v>
      </c>
      <c r="H33">
        <f t="shared" si="2"/>
        <v>3967.6250834520802</v>
      </c>
      <c r="I33">
        <f t="shared" si="3"/>
        <v>0.73198152822831442</v>
      </c>
      <c r="J33" s="1">
        <f t="shared" si="4"/>
        <v>1094278.4344853843</v>
      </c>
      <c r="K33" s="5">
        <f>J33/'Biogas Generation'!$U$15*100</f>
        <v>8.5087075520733215</v>
      </c>
    </row>
    <row r="34" spans="1:11" x14ac:dyDescent="0.25">
      <c r="A34">
        <v>27</v>
      </c>
      <c r="B34">
        <v>2047</v>
      </c>
      <c r="F34">
        <f>'Methane Generation Model'!$B$17-0.012*'Model Extrapolation'!$B34</f>
        <v>9.2855238906021356</v>
      </c>
      <c r="G34">
        <f t="shared" si="1"/>
        <v>10780.819808551252</v>
      </c>
      <c r="H34">
        <f t="shared" si="2"/>
        <v>3920.2981122004553</v>
      </c>
      <c r="I34">
        <f t="shared" si="3"/>
        <v>0.72325024237984381</v>
      </c>
      <c r="J34" s="1">
        <f t="shared" si="4"/>
        <v>1108979.5524061359</v>
      </c>
      <c r="K34" s="5">
        <f>J34/'Biogas Generation'!$U$15*100</f>
        <v>8.6230180503287741</v>
      </c>
    </row>
    <row r="35" spans="1:11" x14ac:dyDescent="0.25">
      <c r="A35">
        <v>28</v>
      </c>
      <c r="B35">
        <v>2048</v>
      </c>
      <c r="F35">
        <f>'Methane Generation Model'!$B$17-0.012*'Model Extrapolation'!$B35</f>
        <v>9.2735238906021351</v>
      </c>
      <c r="G35">
        <f t="shared" si="1"/>
        <v>10652.223094291061</v>
      </c>
      <c r="H35">
        <f t="shared" si="2"/>
        <v>3873.5356706512948</v>
      </c>
      <c r="I35">
        <f t="shared" si="3"/>
        <v>0.71462310581605848</v>
      </c>
      <c r="J35" s="1">
        <f t="shared" si="4"/>
        <v>1123505.3111710784</v>
      </c>
      <c r="K35" s="5">
        <f>J35/'Biogas Generation'!$U$15*100</f>
        <v>8.7359650201381402</v>
      </c>
    </row>
    <row r="36" spans="1:11" x14ac:dyDescent="0.25">
      <c r="A36">
        <v>29</v>
      </c>
      <c r="B36">
        <v>2049</v>
      </c>
      <c r="F36">
        <f>'Methane Generation Model'!$B$17-0.012*'Model Extrapolation'!$B36</f>
        <v>9.2615238906021347</v>
      </c>
      <c r="G36">
        <f t="shared" si="1"/>
        <v>10525.160318563578</v>
      </c>
      <c r="H36">
        <f t="shared" si="2"/>
        <v>3827.3310249322099</v>
      </c>
      <c r="I36">
        <f t="shared" si="3"/>
        <v>0.70609887621438516</v>
      </c>
      <c r="J36" s="1">
        <f t="shared" si="4"/>
        <v>1137857.8025145743</v>
      </c>
      <c r="K36" s="5">
        <f>J36/'Biogas Generation'!$U$15*100</f>
        <v>8.847564726060245</v>
      </c>
    </row>
    <row r="37" spans="1:11" x14ac:dyDescent="0.25">
      <c r="A37">
        <v>30</v>
      </c>
      <c r="B37">
        <v>2050</v>
      </c>
      <c r="F37">
        <f>'Methane Generation Model'!$B$17-0.012*'Model Extrapolation'!$B37</f>
        <v>9.2495238906021342</v>
      </c>
      <c r="G37">
        <f t="shared" si="1"/>
        <v>10399.613184109532</v>
      </c>
      <c r="H37">
        <f t="shared" si="2"/>
        <v>3781.6775214943755</v>
      </c>
      <c r="I37">
        <f t="shared" si="3"/>
        <v>0.69767632607103147</v>
      </c>
      <c r="J37" s="1">
        <f t="shared" si="4"/>
        <v>1152039.0932201783</v>
      </c>
      <c r="K37" s="5">
        <f>J37/'Biogas Generation'!$U$15*100</f>
        <v>8.9578332386455877</v>
      </c>
    </row>
    <row r="38" spans="1:11" x14ac:dyDescent="0.25">
      <c r="A38">
        <v>31</v>
      </c>
      <c r="B38">
        <v>2051</v>
      </c>
      <c r="F38">
        <f>'Methane Generation Model'!$B$17-0.012*'Model Extrapolation'!$B38</f>
        <v>9.2375238906021337</v>
      </c>
      <c r="G38">
        <f t="shared" si="1"/>
        <v>10275.563611924616</v>
      </c>
      <c r="H38">
        <f t="shared" si="2"/>
        <v>3736.5685861544057</v>
      </c>
      <c r="I38">
        <f t="shared" si="3"/>
        <v>0.6893542425242225</v>
      </c>
      <c r="J38" s="1">
        <f t="shared" si="4"/>
        <v>1166051.2254182573</v>
      </c>
      <c r="K38" s="5">
        <f>J38/'Biogas Generation'!$U$15*100</f>
        <v>9.0667864367505242</v>
      </c>
    </row>
    <row r="39" spans="1:11" x14ac:dyDescent="0.25">
      <c r="A39">
        <v>32</v>
      </c>
      <c r="B39">
        <v>2052</v>
      </c>
      <c r="F39">
        <f>'Methane Generation Model'!$B$17-0.012*'Model Extrapolation'!$B39</f>
        <v>9.2255238906021368</v>
      </c>
      <c r="G39">
        <f t="shared" si="1"/>
        <v>10152.993738656112</v>
      </c>
      <c r="H39">
        <f t="shared" si="2"/>
        <v>3691.9977231476773</v>
      </c>
      <c r="I39">
        <f t="shared" si="3"/>
        <v>0.68113142717954933</v>
      </c>
      <c r="J39" s="1">
        <f t="shared" si="4"/>
        <v>1179896.2168800612</v>
      </c>
      <c r="K39" s="5">
        <f>J39/'Biogas Generation'!$U$15*100</f>
        <v>9.1744400098238525</v>
      </c>
    </row>
    <row r="40" spans="1:11" x14ac:dyDescent="0.25">
      <c r="A40">
        <v>33</v>
      </c>
      <c r="B40">
        <v>2053</v>
      </c>
      <c r="F40">
        <f>'Methane Generation Model'!$B$17-0.012*'Model Extrapolation'!$B40</f>
        <v>9.2135238906021364</v>
      </c>
      <c r="G40">
        <f t="shared" si="1"/>
        <v>10031.885914030396</v>
      </c>
      <c r="H40">
        <f t="shared" si="2"/>
        <v>3647.958514192871</v>
      </c>
      <c r="I40">
        <f t="shared" si="3"/>
        <v>0.67300669593738827</v>
      </c>
      <c r="J40" s="1">
        <f t="shared" si="4"/>
        <v>1193576.0613082845</v>
      </c>
      <c r="K40" s="5">
        <f>J40/'Biogas Generation'!$U$15*100</f>
        <v>9.2808094601661235</v>
      </c>
    </row>
    <row r="41" spans="1:11" x14ac:dyDescent="0.25">
      <c r="A41">
        <v>34</v>
      </c>
      <c r="B41">
        <v>2054</v>
      </c>
      <c r="F41">
        <f>'Methane Generation Model'!$B$17-0.012*'Model Extrapolation'!$B41</f>
        <v>9.2015238906021359</v>
      </c>
      <c r="G41">
        <f t="shared" si="1"/>
        <v>9912.2226983114833</v>
      </c>
      <c r="H41">
        <f t="shared" si="2"/>
        <v>3604.4446175678122</v>
      </c>
      <c r="I41">
        <f t="shared" si="3"/>
        <v>0.66497887882240347</v>
      </c>
      <c r="J41" s="1">
        <f t="shared" si="4"/>
        <v>1207092.7286241639</v>
      </c>
      <c r="K41" s="5">
        <f>J41/'Biogas Generation'!$U$15*100</f>
        <v>9.3859101051619955</v>
      </c>
    </row>
    <row r="42" spans="1:11" x14ac:dyDescent="0.25">
      <c r="A42">
        <v>35</v>
      </c>
      <c r="B42">
        <v>2055</v>
      </c>
      <c r="F42">
        <f>'Methane Generation Model'!$B$17-0.012*'Model Extrapolation'!$B42</f>
        <v>9.1895238906021355</v>
      </c>
      <c r="G42">
        <f t="shared" si="1"/>
        <v>9793.9868597895293</v>
      </c>
      <c r="H42">
        <f t="shared" si="2"/>
        <v>3561.4497671961926</v>
      </c>
      <c r="I42">
        <f t="shared" si="3"/>
        <v>0.65704681981505797</v>
      </c>
      <c r="J42" s="1">
        <f t="shared" si="4"/>
        <v>1220448.1652511496</v>
      </c>
      <c r="K42" s="5">
        <f>J42/'Biogas Generation'!$U$15*100</f>
        <v>9.4897570794859583</v>
      </c>
    </row>
    <row r="43" spans="1:11" x14ac:dyDescent="0.25">
      <c r="A43">
        <v>36</v>
      </c>
      <c r="B43">
        <v>2056</v>
      </c>
      <c r="F43">
        <f>'Methane Generation Model'!$B$17-0.012*'Model Extrapolation'!$B43</f>
        <v>9.177523890602135</v>
      </c>
      <c r="G43">
        <f t="shared" si="1"/>
        <v>9677.1613722994753</v>
      </c>
      <c r="H43">
        <f t="shared" si="2"/>
        <v>3518.9677717452637</v>
      </c>
      <c r="I43">
        <f t="shared" si="3"/>
        <v>0.64920937668514822</v>
      </c>
      <c r="J43" s="1">
        <f t="shared" si="4"/>
        <v>1233644.2943951944</v>
      </c>
      <c r="K43" s="5">
        <f>J43/'Biogas Generation'!$U$15*100</f>
        <v>9.5923653372817643</v>
      </c>
    </row>
    <row r="44" spans="1:11" x14ac:dyDescent="0.25">
      <c r="A44">
        <v>37</v>
      </c>
      <c r="B44">
        <v>2057</v>
      </c>
      <c r="F44">
        <f>'Methane Generation Model'!$B$17-0.012*'Model Extrapolation'!$B44</f>
        <v>9.1655238906021346</v>
      </c>
      <c r="G44">
        <f t="shared" si="1"/>
        <v>9561.7294127692494</v>
      </c>
      <c r="H44">
        <f t="shared" si="2"/>
        <v>3476.9925137342725</v>
      </c>
      <c r="I44">
        <f t="shared" si="3"/>
        <v>0.6414654208273205</v>
      </c>
      <c r="J44" s="1">
        <f t="shared" si="4"/>
        <v>1246683.016321698</v>
      </c>
      <c r="K44" s="5">
        <f>J44/'Biogas Generation'!$U$15*100</f>
        <v>9.6937496543158481</v>
      </c>
    </row>
    <row r="45" spans="1:11" x14ac:dyDescent="0.25">
      <c r="A45">
        <v>38</v>
      </c>
      <c r="B45">
        <v>2058</v>
      </c>
      <c r="F45">
        <f>'Methane Generation Model'!$B$17-0.012*'Model Extrapolation'!$B45</f>
        <v>9.1535238906021341</v>
      </c>
      <c r="G45">
        <f t="shared" si="1"/>
        <v>9447.6743587972087</v>
      </c>
      <c r="H45">
        <f t="shared" si="2"/>
        <v>3435.5179486535303</v>
      </c>
      <c r="I45">
        <f t="shared" si="3"/>
        <v>0.63381383709854933</v>
      </c>
      <c r="J45" s="1">
        <f t="shared" si="4"/>
        <v>1259566.2086291488</v>
      </c>
      <c r="K45" s="5">
        <f>J45/'Biogas Generation'!$U$15*100</f>
        <v>9.7939246301050495</v>
      </c>
    </row>
    <row r="46" spans="1:11" x14ac:dyDescent="0.25">
      <c r="A46">
        <v>39</v>
      </c>
      <c r="B46">
        <v>2059</v>
      </c>
      <c r="F46">
        <f>'Methane Generation Model'!$B$17-0.012*'Model Extrapolation'!$B46</f>
        <v>9.1415238906021337</v>
      </c>
      <c r="G46">
        <f t="shared" si="1"/>
        <v>9334.9797862584946</v>
      </c>
      <c r="H46">
        <f t="shared" si="2"/>
        <v>3394.5381040939978</v>
      </c>
      <c r="I46">
        <f t="shared" si="3"/>
        <v>0.62625352365755593</v>
      </c>
      <c r="J46" s="1">
        <f t="shared" si="4"/>
        <v>1272295.7265195013</v>
      </c>
      <c r="K46" s="5">
        <f>J46/'Biogas Generation'!$U$15*100</f>
        <v>9.8929046900189892</v>
      </c>
    </row>
    <row r="47" spans="1:11" x14ac:dyDescent="0.25">
      <c r="A47">
        <v>40</v>
      </c>
      <c r="B47">
        <v>2060</v>
      </c>
      <c r="F47">
        <f>'Methane Generation Model'!$B$17-0.012*'Model Extrapolation'!$B47</f>
        <v>9.1295238906021368</v>
      </c>
      <c r="G47">
        <f t="shared" si="1"/>
        <v>9223.6294669399576</v>
      </c>
      <c r="H47">
        <f t="shared" si="2"/>
        <v>3354.0470788872572</v>
      </c>
      <c r="I47">
        <f t="shared" si="3"/>
        <v>0.61878339180614272</v>
      </c>
      <c r="J47" s="1">
        <f t="shared" si="4"/>
        <v>1284873.4030653285</v>
      </c>
      <c r="K47" s="5">
        <f>J47/'Biogas Generation'!$U$15*100</f>
        <v>9.9907040873573312</v>
      </c>
    </row>
    <row r="48" spans="1:11" x14ac:dyDescent="0.25">
      <c r="A48">
        <v>41</v>
      </c>
      <c r="B48">
        <v>2061</v>
      </c>
      <c r="F48">
        <f>'Methane Generation Model'!$B$17-0.012*'Model Extrapolation'!$B48</f>
        <v>9.1175238906021363</v>
      </c>
      <c r="G48">
        <f t="shared" si="1"/>
        <v>9113.6073662031358</v>
      </c>
      <c r="H48">
        <f t="shared" si="2"/>
        <v>3314.0390422556857</v>
      </c>
      <c r="I48">
        <f t="shared" si="3"/>
        <v>0.61140236583241037</v>
      </c>
      <c r="J48" s="1">
        <f t="shared" si="4"/>
        <v>1297301.0494737872</v>
      </c>
      <c r="K48" s="5">
        <f>J48/'Biogas Generation'!$U$15*100</f>
        <v>10.087336905402292</v>
      </c>
    </row>
    <row r="49" spans="1:11" x14ac:dyDescent="0.25">
      <c r="A49">
        <v>42</v>
      </c>
      <c r="B49">
        <v>2062</v>
      </c>
      <c r="F49">
        <f>'Methane Generation Model'!$B$17-0.012*'Model Extrapolation'!$B49</f>
        <v>9.1055238906021359</v>
      </c>
      <c r="G49">
        <f t="shared" si="1"/>
        <v>9004.8976406754355</v>
      </c>
      <c r="H49">
        <f t="shared" si="2"/>
        <v>3274.5082329728857</v>
      </c>
      <c r="I49">
        <f t="shared" si="3"/>
        <v>0.60410938285586602</v>
      </c>
      <c r="J49" s="1">
        <f t="shared" si="4"/>
        <v>1309580.4553474355</v>
      </c>
      <c r="K49" s="5">
        <f>J49/'Biogas Generation'!$U$15*100</f>
        <v>10.182817059446652</v>
      </c>
    </row>
    <row r="50" spans="1:11" x14ac:dyDescent="0.25">
      <c r="A50">
        <v>43</v>
      </c>
      <c r="B50">
        <v>2063</v>
      </c>
      <c r="F50">
        <f>'Methane Generation Model'!$B$17-0.012*'Model Extrapolation'!$B50</f>
        <v>9.0935238906021354</v>
      </c>
      <c r="G50">
        <f t="shared" si="1"/>
        <v>8897.4846359685307</v>
      </c>
      <c r="H50">
        <f t="shared" si="2"/>
        <v>3235.4489585340111</v>
      </c>
      <c r="I50">
        <f t="shared" si="3"/>
        <v>0.5969033926743591</v>
      </c>
      <c r="J50" s="1">
        <f t="shared" si="4"/>
        <v>1321713.3889419381</v>
      </c>
      <c r="K50" s="5">
        <f>J50/'Biogas Generation'!$U$15*100</f>
        <v>10.27715829879758</v>
      </c>
    </row>
    <row r="51" spans="1:11" x14ac:dyDescent="0.25">
      <c r="A51">
        <v>44</v>
      </c>
      <c r="B51">
        <v>2064</v>
      </c>
      <c r="F51">
        <f>'Methane Generation Model'!$B$17-0.012*'Model Extrapolation'!$B51</f>
        <v>9.0815238906021349</v>
      </c>
      <c r="G51">
        <f t="shared" si="1"/>
        <v>8791.3528844241337</v>
      </c>
      <c r="H51">
        <f t="shared" si="2"/>
        <v>3196.8555943360484</v>
      </c>
      <c r="I51">
        <f t="shared" si="3"/>
        <v>0.58978335761285128</v>
      </c>
      <c r="J51" s="1">
        <f t="shared" si="4"/>
        <v>1333701.5974206983</v>
      </c>
      <c r="K51" s="5">
        <f>J51/'Biogas Generation'!$U$15*100</f>
        <v>10.370374208756573</v>
      </c>
    </row>
    <row r="52" spans="1:11" x14ac:dyDescent="0.25">
      <c r="A52">
        <v>45</v>
      </c>
      <c r="B52">
        <v>2065</v>
      </c>
      <c r="F52">
        <f>'Methane Generation Model'!$B$17-0.012*'Model Extrapolation'!$B52</f>
        <v>9.0695238906021345</v>
      </c>
      <c r="G52">
        <f t="shared" si="1"/>
        <v>8686.4871028866219</v>
      </c>
      <c r="H52">
        <f t="shared" si="2"/>
        <v>3158.7225828678625</v>
      </c>
      <c r="I52">
        <f t="shared" si="3"/>
        <v>0.58274825237399008</v>
      </c>
      <c r="J52" s="1">
        <f t="shared" si="4"/>
        <v>1345546.8071064528</v>
      </c>
      <c r="K52" s="5">
        <f>J52/'Biogas Generation'!$U$15*100</f>
        <v>10.462478212575739</v>
      </c>
    </row>
    <row r="53" spans="1:11" x14ac:dyDescent="0.25">
      <c r="A53">
        <v>46</v>
      </c>
      <c r="B53">
        <v>2066</v>
      </c>
      <c r="F53">
        <f>'Methane Generation Model'!$B$17-0.012*'Model Extrapolation'!$B53</f>
        <v>9.057523890602134</v>
      </c>
      <c r="G53">
        <f t="shared" si="1"/>
        <v>8582.8721905022503</v>
      </c>
      <c r="H53">
        <f t="shared" si="2"/>
        <v>3121.0444329099091</v>
      </c>
      <c r="I53">
        <f t="shared" si="3"/>
        <v>0.57579706389046481</v>
      </c>
      <c r="J53" s="1">
        <f t="shared" si="4"/>
        <v>1357250.7237298649</v>
      </c>
      <c r="K53" s="5">
        <f>J53/'Biogas Generation'!$U$15*100</f>
        <v>10.553483573390782</v>
      </c>
    </row>
    <row r="54" spans="1:11" x14ac:dyDescent="0.25">
      <c r="A54">
        <v>47</v>
      </c>
      <c r="B54">
        <v>2067</v>
      </c>
      <c r="F54">
        <f>'Methane Generation Model'!$B$17-0.012*'Model Extrapolation'!$B54</f>
        <v>9.0455238906021336</v>
      </c>
      <c r="G54">
        <f t="shared" si="1"/>
        <v>8480.4932265445841</v>
      </c>
      <c r="H54">
        <f t="shared" si="2"/>
        <v>3083.8157187434849</v>
      </c>
      <c r="I54">
        <f t="shared" si="3"/>
        <v>0.56892879117912176</v>
      </c>
      <c r="J54" s="1">
        <f t="shared" si="4"/>
        <v>1368815.0326751531</v>
      </c>
      <c r="K54" s="5">
        <f>J54/'Biogas Generation'!$U$15*100</f>
        <v>10.643403396130921</v>
      </c>
    </row>
    <row r="55" spans="1:11" x14ac:dyDescent="0.25">
      <c r="A55">
        <v>48</v>
      </c>
      <c r="B55">
        <v>2068</v>
      </c>
      <c r="F55">
        <f>'Methane Generation Model'!$B$17-0.012*'Model Extrapolation'!$B55</f>
        <v>9.0335238906021367</v>
      </c>
      <c r="G55">
        <f t="shared" si="1"/>
        <v>8379.3354682659337</v>
      </c>
      <c r="H55">
        <f t="shared" si="2"/>
        <v>3047.0310793694302</v>
      </c>
      <c r="I55">
        <f t="shared" si="3"/>
        <v>0.56214244519682421</v>
      </c>
      <c r="J55" s="1">
        <f t="shared" si="4"/>
        <v>1380241.3992227884</v>
      </c>
      <c r="K55" s="5">
        <f>J55/'Biogas Generation'!$U$15*100</f>
        <v>10.73225062940601</v>
      </c>
    </row>
    <row r="56" spans="1:11" x14ac:dyDescent="0.25">
      <c r="A56">
        <v>49</v>
      </c>
      <c r="B56">
        <v>2069</v>
      </c>
      <c r="F56">
        <f>'Methane Generation Model'!$B$17-0.012*'Model Extrapolation'!$B56</f>
        <v>9.0215238906021362</v>
      </c>
      <c r="G56">
        <f t="shared" si="1"/>
        <v>8279.3843487742433</v>
      </c>
      <c r="H56">
        <f t="shared" si="2"/>
        <v>3010.6852177360884</v>
      </c>
      <c r="I56">
        <f t="shared" si="3"/>
        <v>0.55543704869801969</v>
      </c>
      <c r="J56" s="1">
        <f t="shared" si="4"/>
        <v>1391531.4687892988</v>
      </c>
      <c r="K56" s="5">
        <f>J56/'Biogas Generation'!$U$15*100</f>
        <v>10.820038067371172</v>
      </c>
    </row>
    <row r="57" spans="1:11" x14ac:dyDescent="0.25">
      <c r="A57">
        <v>50</v>
      </c>
      <c r="B57">
        <v>2070</v>
      </c>
      <c r="F57">
        <f>'Methane Generation Model'!$B$17-0.012*'Model Extrapolation'!$B57</f>
        <v>9.0095238906021358</v>
      </c>
      <c r="G57">
        <f t="shared" si="1"/>
        <v>8180.6254749356222</v>
      </c>
      <c r="H57">
        <f t="shared" si="2"/>
        <v>2974.77289997659</v>
      </c>
      <c r="I57">
        <f t="shared" si="3"/>
        <v>0.54881163609402761</v>
      </c>
      <c r="J57" s="1">
        <f t="shared" si="4"/>
        <v>1402686.8671642111</v>
      </c>
      <c r="K57" s="5">
        <f>J57/'Biogas Generation'!$U$15*100</f>
        <v>10.906778351569171</v>
      </c>
    </row>
    <row r="58" spans="1:11" x14ac:dyDescent="0.25">
      <c r="A58">
        <v>51</v>
      </c>
      <c r="B58">
        <v>2071</v>
      </c>
      <c r="F58">
        <f>'Methane Generation Model'!$B$17-0.012*'Model Extrapolation'!$B58</f>
        <v>8.9975238906021353</v>
      </c>
      <c r="G58">
        <f t="shared" si="1"/>
        <v>8083.0446253015807</v>
      </c>
      <c r="H58">
        <f t="shared" si="2"/>
        <v>2939.2889546551201</v>
      </c>
      <c r="I58">
        <f t="shared" si="3"/>
        <v>0.54226525331398412</v>
      </c>
      <c r="J58" s="1">
        <f t="shared" si="4"/>
        <v>1413709.2007441679</v>
      </c>
      <c r="K58" s="5">
        <f>J58/'Biogas Generation'!$U$15*100</f>
        <v>10.992483972750817</v>
      </c>
    </row>
    <row r="59" spans="1:11" x14ac:dyDescent="0.25">
      <c r="A59">
        <v>52</v>
      </c>
      <c r="B59">
        <v>2072</v>
      </c>
      <c r="F59">
        <f>'Methane Generation Model'!$B$17-0.012*'Model Extrapolation'!$B59</f>
        <v>8.9855238906021349</v>
      </c>
      <c r="G59">
        <f t="shared" si="1"/>
        <v>7986.6277480611507</v>
      </c>
      <c r="H59">
        <f t="shared" si="2"/>
        <v>2904.2282720222365</v>
      </c>
      <c r="I59">
        <f t="shared" si="3"/>
        <v>0.53579695766745672</v>
      </c>
      <c r="J59" s="1">
        <f t="shared" si="4"/>
        <v>1424600.0567642513</v>
      </c>
      <c r="K59" s="5">
        <f>J59/'Biogas Generation'!$U$15*100</f>
        <v>11.077167272673663</v>
      </c>
    </row>
    <row r="60" spans="1:11" x14ac:dyDescent="0.25">
      <c r="A60">
        <v>53</v>
      </c>
      <c r="B60">
        <v>2073</v>
      </c>
      <c r="F60">
        <f>'Methane Generation Model'!$B$17-0.012*'Model Extrapolation'!$B60</f>
        <v>8.9735238906021344</v>
      </c>
      <c r="G60">
        <f t="shared" si="1"/>
        <v>7891.360959017401</v>
      </c>
      <c r="H60">
        <f t="shared" si="2"/>
        <v>2869.5858032790547</v>
      </c>
      <c r="I60">
        <f t="shared" si="3"/>
        <v>0.52940581770869499</v>
      </c>
      <c r="J60" s="1">
        <f t="shared" si="4"/>
        <v>1435361.0035265477</v>
      </c>
      <c r="K60" s="5">
        <f>J60/'Biogas Generation'!$U$15*100</f>
        <v>11.160840445879227</v>
      </c>
    </row>
    <row r="61" spans="1:11" x14ac:dyDescent="0.25">
      <c r="A61">
        <v>54</v>
      </c>
      <c r="B61">
        <v>2074</v>
      </c>
      <c r="F61">
        <f>'Methane Generation Model'!$B$17-0.012*'Model Extrapolation'!$B61</f>
        <v>8.9615238906021339</v>
      </c>
      <c r="G61">
        <f t="shared" si="1"/>
        <v>7797.2305395880867</v>
      </c>
      <c r="H61">
        <f t="shared" si="2"/>
        <v>2835.3565598502132</v>
      </c>
      <c r="I61">
        <f t="shared" si="3"/>
        <v>0.523090913102501</v>
      </c>
      <c r="J61" s="1">
        <f t="shared" si="4"/>
        <v>1445993.590625986</v>
      </c>
      <c r="K61" s="5">
        <f>J61/'Biogas Generation'!$U$15*100</f>
        <v>11.243515541449044</v>
      </c>
    </row>
    <row r="62" spans="1:11" x14ac:dyDescent="0.25">
      <c r="A62">
        <v>55</v>
      </c>
      <c r="B62">
        <v>2075</v>
      </c>
      <c r="F62">
        <f>'Methane Generation Model'!$B$17-0.012*'Model Extrapolation'!$B62</f>
        <v>8.9495238906021335</v>
      </c>
      <c r="G62">
        <f t="shared" si="1"/>
        <v>7704.2229348301516</v>
      </c>
      <c r="H62">
        <f t="shared" si="2"/>
        <v>2801.5356126655097</v>
      </c>
      <c r="I62">
        <f t="shared" si="3"/>
        <v>0.51685133449169918</v>
      </c>
      <c r="J62" s="1">
        <f t="shared" si="4"/>
        <v>1456499.3491734818</v>
      </c>
      <c r="K62" s="5">
        <f>J62/'Biogas Generation'!$U$15*100</f>
        <v>11.325204464739738</v>
      </c>
    </row>
    <row r="63" spans="1:11" x14ac:dyDescent="0.25">
      <c r="A63">
        <v>56</v>
      </c>
      <c r="B63">
        <v>2076</v>
      </c>
      <c r="F63">
        <f>'Methane Generation Model'!$B$17-0.012*'Model Extrapolation'!$B63</f>
        <v>8.9375238906021366</v>
      </c>
      <c r="G63">
        <f t="shared" si="1"/>
        <v>7612.3247514878212</v>
      </c>
      <c r="H63">
        <f t="shared" si="2"/>
        <v>2768.1180914501169</v>
      </c>
      <c r="I63">
        <f t="shared" si="3"/>
        <v>0.51068618336618943</v>
      </c>
      <c r="J63" s="1">
        <f t="shared" si="4"/>
        <v>1466879.7920164198</v>
      </c>
      <c r="K63" s="5">
        <f>J63/'Biogas Generation'!$U$15*100</f>
        <v>11.405918979097418</v>
      </c>
    </row>
    <row r="64" spans="1:11" x14ac:dyDescent="0.25">
      <c r="A64">
        <v>57</v>
      </c>
      <c r="B64">
        <v>2077</v>
      </c>
      <c r="F64">
        <f>'Methane Generation Model'!$B$17-0.012*'Model Extrapolation'!$B64</f>
        <v>8.9255238906021361</v>
      </c>
      <c r="G64">
        <f t="shared" si="1"/>
        <v>7521.5227560638377</v>
      </c>
      <c r="H64">
        <f t="shared" si="2"/>
        <v>2735.0991840232136</v>
      </c>
      <c r="I64">
        <f t="shared" si="3"/>
        <v>0.50459457193355239</v>
      </c>
      <c r="J64" s="1">
        <f t="shared" si="4"/>
        <v>1477136.4139565069</v>
      </c>
      <c r="K64" s="5">
        <f>J64/'Biogas Generation'!$U$15*100</f>
        <v>11.485670707551632</v>
      </c>
    </row>
    <row r="65" spans="1:11" x14ac:dyDescent="0.25">
      <c r="A65">
        <v>58</v>
      </c>
      <c r="B65">
        <v>2078</v>
      </c>
      <c r="F65">
        <f>'Methane Generation Model'!$B$17-0.012*'Model Extrapolation'!$B65</f>
        <v>8.9135238906021357</v>
      </c>
      <c r="G65">
        <f t="shared" si="1"/>
        <v>7431.8038729139816</v>
      </c>
      <c r="H65">
        <f t="shared" si="2"/>
        <v>2702.474135605084</v>
      </c>
      <c r="I65">
        <f t="shared" si="3"/>
        <v>0.4985756229912176</v>
      </c>
      <c r="J65" s="1">
        <f t="shared" si="4"/>
        <v>1487270.6919650261</v>
      </c>
      <c r="K65" s="5">
        <f>J65/'Biogas Generation'!$U$15*100</f>
        <v>11.564471134489086</v>
      </c>
    </row>
    <row r="66" spans="1:11" x14ac:dyDescent="0.25">
      <c r="A66">
        <v>59</v>
      </c>
      <c r="B66">
        <v>2079</v>
      </c>
      <c r="F66">
        <f>'Methane Generation Model'!$B$17-0.012*'Model Extrapolation'!$B66</f>
        <v>8.9015238906021352</v>
      </c>
      <c r="G66">
        <f t="shared" si="1"/>
        <v>7343.1551823640439</v>
      </c>
      <c r="H66">
        <f t="shared" si="2"/>
        <v>2670.2382481323798</v>
      </c>
      <c r="I66">
        <f t="shared" si="3"/>
        <v>0.49262846980013625</v>
      </c>
      <c r="J66" s="1">
        <f t="shared" si="4"/>
        <v>1497284.0853955224</v>
      </c>
      <c r="K66" s="5">
        <f>J66/'Biogas Generation'!$U$15*100</f>
        <v>11.642331607307426</v>
      </c>
    </row>
    <row r="67" spans="1:11" x14ac:dyDescent="0.25">
      <c r="A67">
        <v>60</v>
      </c>
      <c r="B67">
        <v>2080</v>
      </c>
      <c r="F67">
        <f>'Methane Generation Model'!$B$17-0.012*'Model Extrapolation'!$B67</f>
        <v>8.8895238906021348</v>
      </c>
      <c r="G67">
        <f t="shared" si="1"/>
        <v>7255.5639188493988</v>
      </c>
      <c r="H67">
        <f t="shared" si="2"/>
        <v>2638.3868795815997</v>
      </c>
      <c r="I67">
        <f t="shared" si="3"/>
        <v>0.48675225595997218</v>
      </c>
      <c r="J67" s="1">
        <f t="shared" si="4"/>
        <v>1507178.0361939534</v>
      </c>
      <c r="K67" s="5">
        <f>J67/'Biogas Generation'!$U$15*100</f>
        <v>11.719263338049284</v>
      </c>
    </row>
    <row r="68" spans="1:11" x14ac:dyDescent="0.25">
      <c r="A68">
        <v>61</v>
      </c>
      <c r="B68">
        <v>2081</v>
      </c>
      <c r="F68">
        <f>'Methane Generation Model'!$B$17-0.012*'Model Extrapolation'!$B68</f>
        <v>8.8775238906021343</v>
      </c>
      <c r="G68">
        <f t="shared" si="1"/>
        <v>7169.0174690767435</v>
      </c>
      <c r="H68">
        <f t="shared" si="2"/>
        <v>2606.9154433006338</v>
      </c>
      <c r="I68">
        <f t="shared" si="3"/>
        <v>0.48094613528577834</v>
      </c>
      <c r="J68" s="1">
        <f t="shared" si="4"/>
        <v>1516953.9691063308</v>
      </c>
      <c r="K68" s="5">
        <f>J68/'Biogas Generation'!$U$15*100</f>
        <v>11.795277405016826</v>
      </c>
    </row>
    <row r="69" spans="1:11" x14ac:dyDescent="0.25">
      <c r="A69">
        <v>62</v>
      </c>
      <c r="B69">
        <v>2082</v>
      </c>
      <c r="F69">
        <f>'Methane Generation Model'!$B$17-0.012*'Model Extrapolation'!$B69</f>
        <v>8.8655238906021339</v>
      </c>
      <c r="G69">
        <f t="shared" si="1"/>
        <v>7083.5033702077571</v>
      </c>
      <c r="H69">
        <f t="shared" si="2"/>
        <v>2575.8194073482755</v>
      </c>
      <c r="I69">
        <f t="shared" si="3"/>
        <v>0.47520927168614457</v>
      </c>
      <c r="J69" s="1">
        <f t="shared" si="4"/>
        <v>1526613.2918838868</v>
      </c>
      <c r="K69" s="5">
        <f>J69/'Biogas Generation'!$U$15*100</f>
        <v>11.870384754367045</v>
      </c>
    </row>
    <row r="70" spans="1:11" x14ac:dyDescent="0.25">
      <c r="A70">
        <v>63</v>
      </c>
      <c r="B70">
        <v>2083</v>
      </c>
      <c r="F70">
        <f>'Methane Generation Model'!$B$17-0.012*'Model Extrapolation'!$B70</f>
        <v>8.8535238906021334</v>
      </c>
      <c r="G70">
        <f t="shared" si="1"/>
        <v>6999.0093080644328</v>
      </c>
      <c r="H70">
        <f t="shared" si="2"/>
        <v>2545.0942938416119</v>
      </c>
      <c r="I70">
        <f t="shared" si="3"/>
        <v>0.46954083904279914</v>
      </c>
      <c r="J70" s="1">
        <f t="shared" si="4"/>
        <v>1536157.3954857928</v>
      </c>
      <c r="K70" s="5">
        <f>J70/'Biogas Generation'!$U$15*100</f>
        <v>11.944596201688034</v>
      </c>
    </row>
    <row r="71" spans="1:11" x14ac:dyDescent="0.25">
      <c r="A71">
        <v>64</v>
      </c>
      <c r="B71">
        <v>2084</v>
      </c>
      <c r="F71">
        <f>'Methane Generation Model'!$B$17-0.012*'Model Extrapolation'!$B71</f>
        <v>8.8415238906021365</v>
      </c>
      <c r="G71">
        <f t="shared" si="1"/>
        <v>6915.5231153558407</v>
      </c>
      <c r="H71">
        <f t="shared" si="2"/>
        <v>2514.735678311215</v>
      </c>
      <c r="I71">
        <f t="shared" si="3"/>
        <v>0.463940021091648</v>
      </c>
      <c r="J71" s="1">
        <f t="shared" si="4"/>
        <v>1545587.6542794597</v>
      </c>
      <c r="K71" s="5">
        <f>J71/'Biogas Generation'!$U$15*100</f>
        <v>12.01792243355645</v>
      </c>
    </row>
    <row r="72" spans="1:11" x14ac:dyDescent="0.25">
      <c r="A72">
        <v>65</v>
      </c>
      <c r="B72">
        <v>2085</v>
      </c>
      <c r="F72">
        <f>'Methane Generation Model'!$B$17-0.012*'Model Extrapolation'!$B72</f>
        <v>8.829523890602136</v>
      </c>
      <c r="G72">
        <f t="shared" ref="G72:G135" si="5">EXP(F72)</f>
        <v>6833.0327699259169</v>
      </c>
      <c r="H72">
        <f t="shared" ref="H72:H135" si="6">G72*16/44</f>
        <v>2484.7391890639697</v>
      </c>
      <c r="I72">
        <f t="shared" ref="I72:I135" si="7">G72/G$7</f>
        <v>0.45840601130522468</v>
      </c>
      <c r="J72" s="1">
        <f t="shared" si="4"/>
        <v>1554905.4262384495</v>
      </c>
      <c r="K72" s="5">
        <f>J72/'Biogas Generation'!$U$15*100</f>
        <v>12.090374009076383</v>
      </c>
    </row>
    <row r="73" spans="1:11" x14ac:dyDescent="0.25">
      <c r="A73">
        <v>66</v>
      </c>
      <c r="B73">
        <v>2086</v>
      </c>
      <c r="F73">
        <f>'Methane Generation Model'!$B$17-0.012*'Model Extrapolation'!$B73</f>
        <v>8.8175238906021356</v>
      </c>
      <c r="G73">
        <f t="shared" si="5"/>
        <v>6751.5263930223991</v>
      </c>
      <c r="H73">
        <f t="shared" si="6"/>
        <v>2455.1005065535996</v>
      </c>
      <c r="I73">
        <f t="shared" si="7"/>
        <v>0.4529380127765586</v>
      </c>
      <c r="J73" s="1">
        <f t="shared" ref="J73:J136" si="8">J72+G73+H73</f>
        <v>1564112.0531380256</v>
      </c>
      <c r="K73" s="5">
        <f>J73/'Biogas Generation'!$U$15*100</f>
        <v>12.161961361399912</v>
      </c>
    </row>
    <row r="74" spans="1:11" x14ac:dyDescent="0.25">
      <c r="A74">
        <v>67</v>
      </c>
      <c r="B74">
        <v>2087</v>
      </c>
      <c r="F74">
        <f>'Methane Generation Model'!$B$17-0.012*'Model Extrapolation'!$B74</f>
        <v>8.8055238906021351</v>
      </c>
      <c r="G74">
        <f t="shared" si="5"/>
        <v>6670.9922475861704</v>
      </c>
      <c r="H74">
        <f t="shared" si="6"/>
        <v>2425.8153627586075</v>
      </c>
      <c r="I74">
        <f t="shared" si="7"/>
        <v>0.44753523810441304</v>
      </c>
      <c r="J74" s="1">
        <f t="shared" si="8"/>
        <v>1573208.8607483704</v>
      </c>
      <c r="K74" s="5">
        <f>J74/'Biogas Generation'!$U$15*100</f>
        <v>12.232694799229471</v>
      </c>
    </row>
    <row r="75" spans="1:11" x14ac:dyDescent="0.25">
      <c r="A75">
        <v>68</v>
      </c>
      <c r="B75">
        <v>2088</v>
      </c>
      <c r="F75">
        <f>'Methane Generation Model'!$B$17-0.012*'Model Extrapolation'!$B75</f>
        <v>8.7935238906021347</v>
      </c>
      <c r="G75">
        <f t="shared" si="5"/>
        <v>6591.4187365611242</v>
      </c>
      <c r="H75">
        <f t="shared" si="6"/>
        <v>2396.8795405676815</v>
      </c>
      <c r="I75">
        <f t="shared" si="7"/>
        <v>0.44219690927989913</v>
      </c>
      <c r="J75" s="1">
        <f t="shared" si="8"/>
        <v>1582197.1590254994</v>
      </c>
      <c r="K75" s="5">
        <f>J75/'Biogas Generation'!$U$15*100</f>
        <v>12.302584508302337</v>
      </c>
    </row>
    <row r="76" spans="1:11" x14ac:dyDescent="0.25">
      <c r="A76">
        <v>69</v>
      </c>
      <c r="B76">
        <v>2089</v>
      </c>
      <c r="F76">
        <f>'Methane Generation Model'!$B$17-0.012*'Model Extrapolation'!$B76</f>
        <v>8.7815238906021342</v>
      </c>
      <c r="G76">
        <f t="shared" si="5"/>
        <v>6512.7944012241696</v>
      </c>
      <c r="H76">
        <f t="shared" si="6"/>
        <v>2368.2888731724252</v>
      </c>
      <c r="I76">
        <f t="shared" si="7"/>
        <v>0.43692225757444147</v>
      </c>
      <c r="J76" s="1">
        <f t="shared" si="8"/>
        <v>1591078.242299896</v>
      </c>
      <c r="K76" s="5">
        <f>J76/'Biogas Generation'!$U$15*100</f>
        <v>12.371640552857384</v>
      </c>
    </row>
    <row r="77" spans="1:11" x14ac:dyDescent="0.25">
      <c r="A77">
        <v>70</v>
      </c>
      <c r="B77">
        <v>2090</v>
      </c>
      <c r="F77">
        <f>'Methane Generation Model'!$B$17-0.012*'Model Extrapolation'!$B77</f>
        <v>8.7695238906021338</v>
      </c>
      <c r="G77">
        <f t="shared" si="5"/>
        <v>6435.1079195351531</v>
      </c>
      <c r="H77">
        <f t="shared" si="6"/>
        <v>2340.0392434673286</v>
      </c>
      <c r="I77">
        <f t="shared" si="7"/>
        <v>0.43171052342907973</v>
      </c>
      <c r="J77" s="1">
        <f t="shared" si="8"/>
        <v>1599853.3894628985</v>
      </c>
      <c r="K77" s="5">
        <f>J77/'Biogas Generation'!$U$15*100</f>
        <v>12.43987287708436</v>
      </c>
    </row>
    <row r="78" spans="1:11" x14ac:dyDescent="0.25">
      <c r="A78">
        <v>71</v>
      </c>
      <c r="B78">
        <v>2091</v>
      </c>
      <c r="F78">
        <f>'Methane Generation Model'!$B$17-0.012*'Model Extrapolation'!$B78</f>
        <v>8.7575238906021369</v>
      </c>
      <c r="G78">
        <f t="shared" si="5"/>
        <v>6358.3481045064927</v>
      </c>
      <c r="H78">
        <f t="shared" si="6"/>
        <v>2312.1265834569062</v>
      </c>
      <c r="I78">
        <f t="shared" si="7"/>
        <v>0.42656095634509272</v>
      </c>
      <c r="J78" s="1">
        <f t="shared" si="8"/>
        <v>1608523.864150862</v>
      </c>
      <c r="K78" s="5">
        <f>J78/'Biogas Generation'!$U$15*100</f>
        <v>12.50729130655586</v>
      </c>
    </row>
    <row r="79" spans="1:11" x14ac:dyDescent="0.25">
      <c r="A79">
        <v>72</v>
      </c>
      <c r="B79">
        <v>2092</v>
      </c>
      <c r="F79">
        <f>'Methane Generation Model'!$B$17-0.012*'Model Extrapolation'!$B79</f>
        <v>8.7455238906021364</v>
      </c>
      <c r="G79">
        <f t="shared" si="5"/>
        <v>6282.5039025921369</v>
      </c>
      <c r="H79">
        <f t="shared" si="6"/>
        <v>2284.5468736698681</v>
      </c>
      <c r="I79">
        <f t="shared" si="7"/>
        <v>0.42147281477591875</v>
      </c>
      <c r="J79" s="1">
        <f t="shared" si="8"/>
        <v>1617090.914927124</v>
      </c>
      <c r="K79" s="5">
        <f>J79/'Biogas Generation'!$U$15*100</f>
        <v>12.573905549642225</v>
      </c>
    </row>
    <row r="80" spans="1:11" x14ac:dyDescent="0.25">
      <c r="A80">
        <v>73</v>
      </c>
      <c r="B80">
        <v>2093</v>
      </c>
      <c r="F80">
        <f>'Methane Generation Model'!$B$17-0.012*'Model Extrapolation'!$B80</f>
        <v>8.733523890602136</v>
      </c>
      <c r="G80">
        <f t="shared" si="5"/>
        <v>6207.5643920959737</v>
      </c>
      <c r="H80">
        <f t="shared" si="6"/>
        <v>2257.2961425803542</v>
      </c>
      <c r="I80">
        <f t="shared" si="7"/>
        <v>0.41644536602038112</v>
      </c>
      <c r="J80" s="1">
        <f t="shared" si="8"/>
        <v>1625555.7754618004</v>
      </c>
      <c r="K80" s="5">
        <f>J80/'Biogas Generation'!$U$15*100</f>
        <v>12.639725198909572</v>
      </c>
    </row>
    <row r="81" spans="1:11" x14ac:dyDescent="0.25">
      <c r="A81">
        <v>74</v>
      </c>
      <c r="B81">
        <v>2094</v>
      </c>
      <c r="F81">
        <f>'Methane Generation Model'!$B$17-0.012*'Model Extrapolation'!$B81</f>
        <v>8.7215238906021355</v>
      </c>
      <c r="G81">
        <f t="shared" si="5"/>
        <v>6133.5187815989939</v>
      </c>
      <c r="H81">
        <f t="shared" si="6"/>
        <v>2230.3704660359977</v>
      </c>
      <c r="I81">
        <f t="shared" si="7"/>
        <v>0.41147788611717134</v>
      </c>
      <c r="J81" s="1">
        <f t="shared" si="8"/>
        <v>1633919.6647094353</v>
      </c>
      <c r="K81" s="5">
        <f>J81/'Biogas Generation'!$U$15*100</f>
        <v>12.704759732501127</v>
      </c>
    </row>
    <row r="82" spans="1:11" x14ac:dyDescent="0.25">
      <c r="A82">
        <v>75</v>
      </c>
      <c r="B82">
        <v>2095</v>
      </c>
      <c r="F82">
        <f>'Methane Generation Model'!$B$17-0.012*'Model Extrapolation'!$B82</f>
        <v>8.7095238906021351</v>
      </c>
      <c r="G82">
        <f t="shared" si="5"/>
        <v>6060.3564084053369</v>
      </c>
      <c r="H82">
        <f t="shared" si="6"/>
        <v>2203.7659666928498</v>
      </c>
      <c r="I82">
        <f t="shared" si="7"/>
        <v>0.40656965974059972</v>
      </c>
      <c r="J82" s="1">
        <f t="shared" si="8"/>
        <v>1642183.7870845336</v>
      </c>
      <c r="K82" s="5">
        <f>J82/'Biogas Generation'!$U$15*100</f>
        <v>12.769018515502115</v>
      </c>
    </row>
    <row r="83" spans="1:11" x14ac:dyDescent="0.25">
      <c r="A83">
        <v>76</v>
      </c>
      <c r="B83">
        <v>2096</v>
      </c>
      <c r="F83">
        <f>'Methane Generation Model'!$B$17-0.012*'Model Extrapolation'!$B83</f>
        <v>8.6975238906021346</v>
      </c>
      <c r="G83">
        <f t="shared" si="5"/>
        <v>5988.0667370068359</v>
      </c>
      <c r="H83">
        <f t="shared" si="6"/>
        <v>2177.4788134570313</v>
      </c>
      <c r="I83">
        <f t="shared" si="7"/>
        <v>0.40171998009758647</v>
      </c>
      <c r="J83" s="1">
        <f t="shared" si="8"/>
        <v>1650349.3326349976</v>
      </c>
      <c r="K83" s="5">
        <f>J83/'Biogas Generation'!$U$15*100</f>
        <v>12.832510801288324</v>
      </c>
    </row>
    <row r="84" spans="1:11" x14ac:dyDescent="0.25">
      <c r="A84">
        <v>77</v>
      </c>
      <c r="B84">
        <v>2097</v>
      </c>
      <c r="F84">
        <f>'Methane Generation Model'!$B$17-0.012*'Model Extrapolation'!$B84</f>
        <v>8.6855238906021341</v>
      </c>
      <c r="G84">
        <f t="shared" si="5"/>
        <v>5916.6393575658931</v>
      </c>
      <c r="H84">
        <f t="shared" si="6"/>
        <v>2151.505220933052</v>
      </c>
      <c r="I84">
        <f t="shared" si="7"/>
        <v>0.39692814882588273</v>
      </c>
      <c r="J84" s="1">
        <f t="shared" si="8"/>
        <v>1658417.4772134966</v>
      </c>
      <c r="K84" s="5">
        <f>J84/'Biogas Generation'!$U$15*100</f>
        <v>12.895245732858623</v>
      </c>
    </row>
    <row r="85" spans="1:11" x14ac:dyDescent="0.25">
      <c r="A85">
        <v>78</v>
      </c>
      <c r="B85">
        <v>2098</v>
      </c>
      <c r="F85">
        <f>'Methane Generation Model'!$B$17-0.012*'Model Extrapolation'!$B85</f>
        <v>8.6735238906021337</v>
      </c>
      <c r="G85">
        <f t="shared" si="5"/>
        <v>5846.0639844164416</v>
      </c>
      <c r="H85">
        <f t="shared" si="6"/>
        <v>2125.8414488787062</v>
      </c>
      <c r="I85">
        <f t="shared" si="7"/>
        <v>0.39219347589350506</v>
      </c>
      <c r="J85" s="1">
        <f t="shared" si="8"/>
        <v>1666389.3826467916</v>
      </c>
      <c r="K85" s="5">
        <f>J85/'Biogas Generation'!$U$15*100</f>
        <v>12.957232344151562</v>
      </c>
    </row>
    <row r="86" spans="1:11" x14ac:dyDescent="0.25">
      <c r="A86">
        <v>79</v>
      </c>
      <c r="B86">
        <v>2099</v>
      </c>
      <c r="F86">
        <f>'Methane Generation Model'!$B$17-0.012*'Model Extrapolation'!$B86</f>
        <v>8.6615238906021368</v>
      </c>
      <c r="G86">
        <f t="shared" si="5"/>
        <v>5776.3304545828132</v>
      </c>
      <c r="H86">
        <f t="shared" si="6"/>
        <v>2100.4838016664776</v>
      </c>
      <c r="I86">
        <f t="shared" si="7"/>
        <v>0.38751527949937098</v>
      </c>
      <c r="J86" s="1">
        <f t="shared" si="8"/>
        <v>1674266.1969030409</v>
      </c>
      <c r="K86" s="5">
        <f>J86/'Biogas Generation'!$U$15*100</f>
        <v>13.018479561346286</v>
      </c>
    </row>
    <row r="87" spans="1:11" x14ac:dyDescent="0.25">
      <c r="A87">
        <v>80</v>
      </c>
      <c r="B87">
        <v>2100</v>
      </c>
      <c r="F87">
        <f>'Methane Generation Model'!$B$17-0.012*'Model Extrapolation'!$B87</f>
        <v>8.6495238906021363</v>
      </c>
      <c r="G87">
        <f t="shared" si="5"/>
        <v>5707.4287263161723</v>
      </c>
      <c r="H87">
        <f t="shared" si="6"/>
        <v>2075.4286277513352</v>
      </c>
      <c r="I87">
        <f t="shared" si="7"/>
        <v>0.38289288597511312</v>
      </c>
      <c r="J87" s="1">
        <f t="shared" si="8"/>
        <v>1682049.0542571084</v>
      </c>
      <c r="K87" s="5">
        <f>J87/'Biogas Generation'!$U$15*100</f>
        <v>13.0789962041479</v>
      </c>
    </row>
    <row r="88" spans="1:11" x14ac:dyDescent="0.25">
      <c r="A88">
        <v>81</v>
      </c>
      <c r="B88">
        <v>2101</v>
      </c>
      <c r="F88">
        <f>'Methane Generation Model'!$B$17-0.012*'Model Extrapolation'!$B88</f>
        <v>8.6375238906021359</v>
      </c>
      <c r="G88">
        <f t="shared" si="5"/>
        <v>5639.3488776486038</v>
      </c>
      <c r="H88">
        <f t="shared" si="6"/>
        <v>2050.6723191449469</v>
      </c>
      <c r="I88">
        <f t="shared" si="7"/>
        <v>0.37832562968807765</v>
      </c>
      <c r="J88" s="1">
        <f t="shared" si="8"/>
        <v>1689739.0754539019</v>
      </c>
      <c r="K88" s="5">
        <f>J88/'Biogas Generation'!$U$15*100</f>
        <v>13.138790987057547</v>
      </c>
    </row>
    <row r="89" spans="1:11" x14ac:dyDescent="0.25">
      <c r="A89">
        <v>82</v>
      </c>
      <c r="B89">
        <v>2102</v>
      </c>
      <c r="F89">
        <f>'Methane Generation Model'!$B$17-0.012*'Model Extrapolation'!$B89</f>
        <v>8.6255238906021354</v>
      </c>
      <c r="G89">
        <f t="shared" si="5"/>
        <v>5572.0811049642589</v>
      </c>
      <c r="H89">
        <f t="shared" si="6"/>
        <v>2026.2113108960941</v>
      </c>
      <c r="I89">
        <f t="shared" si="7"/>
        <v>0.37381285294546712</v>
      </c>
      <c r="J89" s="1">
        <f t="shared" si="8"/>
        <v>1697337.3678697622</v>
      </c>
      <c r="K89" s="5">
        <f>J89/'Biogas Generation'!$U$15*100</f>
        <v>13.197872520627287</v>
      </c>
    </row>
    <row r="90" spans="1:11" x14ac:dyDescent="0.25">
      <c r="A90">
        <v>83</v>
      </c>
      <c r="B90">
        <v>2103</v>
      </c>
      <c r="F90">
        <f>'Methane Generation Model'!$B$17-0.012*'Model Extrapolation'!$B90</f>
        <v>8.613523890602135</v>
      </c>
      <c r="G90">
        <f t="shared" si="5"/>
        <v>5505.6157215876319</v>
      </c>
      <c r="H90">
        <f t="shared" si="6"/>
        <v>2002.0420805773208</v>
      </c>
      <c r="I90">
        <f t="shared" si="7"/>
        <v>0.36935390589963257</v>
      </c>
      <c r="J90" s="1">
        <f t="shared" si="8"/>
        <v>1704845.025671927</v>
      </c>
      <c r="K90" s="5">
        <f>J90/'Biogas Generation'!$U$15*100</f>
        <v>13.256249312700049</v>
      </c>
    </row>
    <row r="91" spans="1:11" x14ac:dyDescent="0.25">
      <c r="A91">
        <v>84</v>
      </c>
      <c r="B91">
        <v>2104</v>
      </c>
      <c r="F91">
        <f>'Methane Generation Model'!$B$17-0.012*'Model Extrapolation'!$B91</f>
        <v>8.6015238906021345</v>
      </c>
      <c r="G91">
        <f t="shared" si="5"/>
        <v>5439.9431563886619</v>
      </c>
      <c r="H91">
        <f t="shared" si="6"/>
        <v>1978.1611477776953</v>
      </c>
      <c r="I91">
        <f t="shared" si="7"/>
        <v>0.36494814645449403</v>
      </c>
      <c r="J91" s="1">
        <f t="shared" si="8"/>
        <v>1712263.1299760933</v>
      </c>
      <c r="K91" s="5">
        <f>J91/'Biogas Generation'!$U$15*100</f>
        <v>13.313929769634772</v>
      </c>
    </row>
    <row r="92" spans="1:11" x14ac:dyDescent="0.25">
      <c r="A92">
        <v>85</v>
      </c>
      <c r="B92">
        <v>2105</v>
      </c>
      <c r="F92">
        <f>'Methane Generation Model'!$B$17-0.012*'Model Extrapolation'!$B92</f>
        <v>8.5895238906021341</v>
      </c>
      <c r="G92">
        <f t="shared" si="5"/>
        <v>5375.0539524044798</v>
      </c>
      <c r="H92">
        <f t="shared" si="6"/>
        <v>1954.5650736016289</v>
      </c>
      <c r="I92">
        <f t="shared" si="7"/>
        <v>0.36059494017307842</v>
      </c>
      <c r="J92" s="1">
        <f t="shared" si="8"/>
        <v>1719592.7490020995</v>
      </c>
      <c r="K92" s="5">
        <f>J92/'Biogas Generation'!$U$15*100</f>
        <v>13.370922197516922</v>
      </c>
    </row>
    <row r="93" spans="1:11" x14ac:dyDescent="0.25">
      <c r="A93">
        <v>86</v>
      </c>
      <c r="B93">
        <v>2106</v>
      </c>
      <c r="F93">
        <f>'Methane Generation Model'!$B$17-0.012*'Model Extrapolation'!$B93</f>
        <v>8.5775238906021336</v>
      </c>
      <c r="G93">
        <f t="shared" si="5"/>
        <v>5310.9387654775819</v>
      </c>
      <c r="H93">
        <f t="shared" si="6"/>
        <v>1931.2504601736662</v>
      </c>
      <c r="I93">
        <f t="shared" si="7"/>
        <v>0.35629366018615882</v>
      </c>
      <c r="J93" s="1">
        <f t="shared" si="8"/>
        <v>1726834.9382277508</v>
      </c>
      <c r="K93" s="5">
        <f>J93/'Biogas Generation'!$U$15*100</f>
        <v>13.427234803354596</v>
      </c>
    </row>
    <row r="94" spans="1:11" x14ac:dyDescent="0.25">
      <c r="A94">
        <v>87</v>
      </c>
      <c r="B94">
        <v>2107</v>
      </c>
      <c r="F94">
        <f>'Methane Generation Model'!$B$17-0.012*'Model Extrapolation'!$B94</f>
        <v>8.5655238906021367</v>
      </c>
      <c r="G94">
        <f t="shared" si="5"/>
        <v>5247.5883629102773</v>
      </c>
      <c r="H94">
        <f t="shared" si="6"/>
        <v>1908.2139501491918</v>
      </c>
      <c r="I94">
        <f t="shared" si="7"/>
        <v>0.35204368710198569</v>
      </c>
      <c r="J94" s="1">
        <f t="shared" si="8"/>
        <v>1733990.7405408104</v>
      </c>
      <c r="K94" s="5">
        <f>J94/'Biogas Generation'!$U$15*100</f>
        <v>13.482875696260347</v>
      </c>
    </row>
    <row r="95" spans="1:11" x14ac:dyDescent="0.25">
      <c r="A95">
        <v>88</v>
      </c>
      <c r="B95">
        <v>2108</v>
      </c>
      <c r="F95">
        <f>'Methane Generation Model'!$B$17-0.012*'Model Extrapolation'!$B95</f>
        <v>8.5535238906021362</v>
      </c>
      <c r="G95">
        <f t="shared" si="5"/>
        <v>5184.993622135089</v>
      </c>
      <c r="H95">
        <f t="shared" si="6"/>
        <v>1885.4522262309415</v>
      </c>
      <c r="I95">
        <f t="shared" si="7"/>
        <v>0.34784440891708834</v>
      </c>
      <c r="J95" s="1">
        <f t="shared" si="8"/>
        <v>1741061.1863891764</v>
      </c>
      <c r="K95" s="5">
        <f>J95/'Biogas Generation'!$U$15*100</f>
        <v>13.537852888618898</v>
      </c>
    </row>
    <row r="96" spans="1:11" x14ac:dyDescent="0.25">
      <c r="A96">
        <v>89</v>
      </c>
      <c r="B96">
        <v>2109</v>
      </c>
      <c r="F96">
        <f>'Methane Generation Model'!$B$17-0.012*'Model Extrapolation'!$B96</f>
        <v>8.5415238906021358</v>
      </c>
      <c r="G96">
        <f t="shared" si="5"/>
        <v>5123.1455294012012</v>
      </c>
      <c r="H96">
        <f t="shared" si="6"/>
        <v>1862.962010691346</v>
      </c>
      <c r="I96">
        <f t="shared" si="7"/>
        <v>0.34369522092815313</v>
      </c>
      <c r="J96" s="1">
        <f t="shared" si="8"/>
        <v>1748047.2939292691</v>
      </c>
      <c r="K96" s="5">
        <f>J96/'Biogas Generation'!$U$15*100</f>
        <v>13.592174297240952</v>
      </c>
    </row>
    <row r="97" spans="1:11" x14ac:dyDescent="0.25">
      <c r="A97">
        <v>90</v>
      </c>
      <c r="B97">
        <v>2110</v>
      </c>
      <c r="F97">
        <f>'Methane Generation Model'!$B$17-0.012*'Model Extrapolation'!$B97</f>
        <v>8.5295238906021353</v>
      </c>
      <c r="G97">
        <f t="shared" si="5"/>
        <v>5062.0351784763843</v>
      </c>
      <c r="H97">
        <f t="shared" si="6"/>
        <v>1840.7400649005033</v>
      </c>
      <c r="I97">
        <f t="shared" si="7"/>
        <v>0.33959552564493972</v>
      </c>
      <c r="J97" s="1">
        <f t="shared" si="8"/>
        <v>1754950.0691726462</v>
      </c>
      <c r="K97" s="5">
        <f>J97/'Biogas Generation'!$U$15*100</f>
        <v>13.645847744503218</v>
      </c>
    </row>
    <row r="98" spans="1:11" x14ac:dyDescent="0.25">
      <c r="A98">
        <v>91</v>
      </c>
      <c r="B98">
        <v>2111</v>
      </c>
      <c r="F98">
        <f>'Methane Generation Model'!$B$17-0.012*'Model Extrapolation'!$B98</f>
        <v>8.5175238906021349</v>
      </c>
      <c r="G98">
        <f t="shared" si="5"/>
        <v>5001.6537693645068</v>
      </c>
      <c r="H98">
        <f t="shared" si="6"/>
        <v>1818.7831888598207</v>
      </c>
      <c r="I98">
        <f t="shared" si="7"/>
        <v>0.33554473270424312</v>
      </c>
      <c r="J98" s="1">
        <f t="shared" si="8"/>
        <v>1761770.5061308707</v>
      </c>
      <c r="K98" s="5">
        <f>J98/'Biogas Generation'!$U$15*100</f>
        <v>13.698880959474852</v>
      </c>
    </row>
    <row r="99" spans="1:11" x14ac:dyDescent="0.25">
      <c r="A99">
        <v>92</v>
      </c>
      <c r="B99">
        <v>2112</v>
      </c>
      <c r="F99">
        <f>'Methane Generation Model'!$B$17-0.012*'Model Extrapolation'!$B99</f>
        <v>8.5055238906021344</v>
      </c>
      <c r="G99">
        <f t="shared" si="5"/>
        <v>4941.9926070383171</v>
      </c>
      <c r="H99">
        <f t="shared" si="6"/>
        <v>1797.0882207412062</v>
      </c>
      <c r="I99">
        <f t="shared" si="7"/>
        <v>0.33154225878487997</v>
      </c>
      <c r="J99" s="1">
        <f t="shared" si="8"/>
        <v>1768509.58695865</v>
      </c>
      <c r="K99" s="5">
        <f>J99/'Biogas Generation'!$U$15*100</f>
        <v>13.751281579030444</v>
      </c>
    </row>
    <row r="100" spans="1:11" x14ac:dyDescent="0.25">
      <c r="A100">
        <v>93</v>
      </c>
      <c r="B100">
        <v>2113</v>
      </c>
      <c r="F100">
        <f>'Methane Generation Model'!$B$17-0.012*'Model Extrapolation'!$B100</f>
        <v>8.493523890602134</v>
      </c>
      <c r="G100">
        <f t="shared" si="5"/>
        <v>4883.0431001873458</v>
      </c>
      <c r="H100">
        <f t="shared" si="6"/>
        <v>1775.6520364317621</v>
      </c>
      <c r="I100">
        <f t="shared" si="7"/>
        <v>0.32758752752368964</v>
      </c>
      <c r="J100" s="1">
        <f t="shared" si="8"/>
        <v>1775168.2820952691</v>
      </c>
      <c r="K100" s="5">
        <f>J100/'Biogas Generation'!$U$15*100</f>
        <v>13.803057148949765</v>
      </c>
    </row>
    <row r="101" spans="1:11" x14ac:dyDescent="0.25">
      <c r="A101">
        <v>94</v>
      </c>
      <c r="B101">
        <v>2114</v>
      </c>
      <c r="F101">
        <f>'Methane Generation Model'!$B$17-0.012*'Model Extrapolation'!$B101</f>
        <v>8.4815238906021335</v>
      </c>
      <c r="G101">
        <f t="shared" si="5"/>
        <v>4824.7967599807398</v>
      </c>
      <c r="H101">
        <f t="shared" si="6"/>
        <v>1754.4715490839053</v>
      </c>
      <c r="I101">
        <f t="shared" si="7"/>
        <v>0.32367996943253668</v>
      </c>
      <c r="J101" s="1">
        <f t="shared" si="8"/>
        <v>1781747.5504043337</v>
      </c>
      <c r="K101" s="5">
        <f>J101/'Biogas Generation'!$U$15*100</f>
        <v>13.854215125004355</v>
      </c>
    </row>
    <row r="102" spans="1:11" x14ac:dyDescent="0.25">
      <c r="A102">
        <v>95</v>
      </c>
      <c r="B102">
        <v>2115</v>
      </c>
      <c r="F102">
        <f>'Methane Generation Model'!$B$17-0.012*'Model Extrapolation'!$B102</f>
        <v>8.4695238906021366</v>
      </c>
      <c r="G102">
        <f t="shared" si="5"/>
        <v>4767.2451988448775</v>
      </c>
      <c r="H102">
        <f t="shared" si="6"/>
        <v>1733.5437086708646</v>
      </c>
      <c r="I102">
        <f t="shared" si="7"/>
        <v>0.31981902181630489</v>
      </c>
      <c r="J102" s="1">
        <f t="shared" si="8"/>
        <v>1788248.3393118496</v>
      </c>
      <c r="K102" s="5">
        <f>J102/'Biogas Generation'!$U$15*100</f>
        <v>13.904762874031162</v>
      </c>
    </row>
    <row r="103" spans="1:11" x14ac:dyDescent="0.25">
      <c r="A103">
        <v>96</v>
      </c>
      <c r="B103">
        <v>2116</v>
      </c>
      <c r="F103">
        <f>'Methane Generation Model'!$B$17-0.012*'Model Extrapolation'!$B103</f>
        <v>8.4575238906021362</v>
      </c>
      <c r="G103">
        <f t="shared" si="5"/>
        <v>4710.3801292554699</v>
      </c>
      <c r="H103">
        <f t="shared" si="6"/>
        <v>1712.8655015474435</v>
      </c>
      <c r="I103">
        <f t="shared" si="7"/>
        <v>0.31600412869186328</v>
      </c>
      <c r="J103" s="1">
        <f t="shared" si="8"/>
        <v>1794671.5849426524</v>
      </c>
      <c r="K103" s="5">
        <f>J103/'Biogas Generation'!$U$15*100</f>
        <v>13.954707674993392</v>
      </c>
    </row>
    <row r="104" spans="1:11" x14ac:dyDescent="0.25">
      <c r="A104">
        <v>97</v>
      </c>
      <c r="B104">
        <v>2117</v>
      </c>
      <c r="F104">
        <f>'Methane Generation Model'!$B$17-0.012*'Model Extrapolation'!$B104</f>
        <v>8.4455238906021357</v>
      </c>
      <c r="G104">
        <f t="shared" si="5"/>
        <v>4654.1933625442525</v>
      </c>
      <c r="H104">
        <f t="shared" si="6"/>
        <v>1692.4339500160918</v>
      </c>
      <c r="I104">
        <f t="shared" si="7"/>
        <v>0.31223474070801122</v>
      </c>
      <c r="J104" s="1">
        <f t="shared" si="8"/>
        <v>1801018.2122552127</v>
      </c>
      <c r="K104" s="5">
        <f>J104/'Biogas Generation'!$U$15*100</f>
        <v>14.004056720028693</v>
      </c>
    </row>
    <row r="105" spans="1:11" x14ac:dyDescent="0.25">
      <c r="A105">
        <v>98</v>
      </c>
      <c r="B105">
        <v>2118</v>
      </c>
      <c r="F105">
        <f>'Methane Generation Model'!$B$17-0.012*'Model Extrapolation'!$B105</f>
        <v>8.4335238906021353</v>
      </c>
      <c r="G105">
        <f t="shared" si="5"/>
        <v>4598.6768077197257</v>
      </c>
      <c r="H105">
        <f t="shared" si="6"/>
        <v>1672.2461118980821</v>
      </c>
      <c r="I105">
        <f t="shared" si="7"/>
        <v>0.30851031506636523</v>
      </c>
      <c r="J105" s="1">
        <f t="shared" si="8"/>
        <v>1807289.1351748304</v>
      </c>
      <c r="K105" s="5">
        <f>J105/'Biogas Generation'!$U$15*100</f>
        <v>14.052817115484819</v>
      </c>
    </row>
    <row r="106" spans="1:11" x14ac:dyDescent="0.25">
      <c r="A106">
        <v>99</v>
      </c>
      <c r="B106">
        <v>2119</v>
      </c>
      <c r="F106">
        <f>'Methane Generation Model'!$B$17-0.012*'Model Extrapolation'!$B106</f>
        <v>8.4215238906021348</v>
      </c>
      <c r="G106">
        <f t="shared" si="5"/>
        <v>4543.8224703020614</v>
      </c>
      <c r="H106">
        <f t="shared" si="6"/>
        <v>1652.2990801098406</v>
      </c>
      <c r="I106">
        <f t="shared" si="7"/>
        <v>0.30483031544319716</v>
      </c>
      <c r="J106" s="1">
        <f t="shared" si="8"/>
        <v>1813485.2567252424</v>
      </c>
      <c r="K106" s="5">
        <f>J106/'Biogas Generation'!$U$15*100</f>
        <v>14.100995882942986</v>
      </c>
    </row>
    <row r="107" spans="1:11" x14ac:dyDescent="0.25">
      <c r="A107">
        <v>100</v>
      </c>
      <c r="B107">
        <v>2120</v>
      </c>
      <c r="F107">
        <f>'Methane Generation Model'!$B$17-0.012*'Model Extrapolation'!$B107</f>
        <v>8.4095238906021343</v>
      </c>
      <c r="G107">
        <f t="shared" si="5"/>
        <v>4489.6224511718847</v>
      </c>
      <c r="H107">
        <f t="shared" si="6"/>
        <v>1632.5899822443216</v>
      </c>
      <c r="I107">
        <f t="shared" si="7"/>
        <v>0.3011942119122023</v>
      </c>
      <c r="J107" s="1">
        <f t="shared" si="8"/>
        <v>1819607.4691586588</v>
      </c>
      <c r="K107" s="5">
        <f>J107/'Biogas Generation'!$U$15*100</f>
        <v>14.14859996022895</v>
      </c>
    </row>
    <row r="108" spans="1:11" x14ac:dyDescent="0.25">
      <c r="A108">
        <v>101</v>
      </c>
      <c r="B108">
        <v>2121</v>
      </c>
      <c r="F108">
        <f>'Methane Generation Model'!$B$17-0.012*'Model Extrapolation'!$B108</f>
        <v>8.3975238906021339</v>
      </c>
      <c r="G108">
        <f t="shared" si="5"/>
        <v>4436.0689454327812</v>
      </c>
      <c r="H108">
        <f t="shared" si="6"/>
        <v>1613.1159801573749</v>
      </c>
      <c r="I108">
        <f t="shared" si="7"/>
        <v>0.29760148086818888</v>
      </c>
      <c r="J108" s="1">
        <f t="shared" si="8"/>
        <v>1825656.6540842489</v>
      </c>
      <c r="K108" s="5">
        <f>J108/'Biogas Generation'!$U$15*100</f>
        <v>14.195636202412103</v>
      </c>
    </row>
    <row r="109" spans="1:11" x14ac:dyDescent="0.25">
      <c r="A109">
        <v>102</v>
      </c>
      <c r="B109">
        <v>2122</v>
      </c>
      <c r="F109">
        <f>'Methane Generation Model'!$B$17-0.012*'Model Extrapolation'!$B109</f>
        <v>8.3855238906021334</v>
      </c>
      <c r="G109">
        <f t="shared" si="5"/>
        <v>4383.1542412873841</v>
      </c>
      <c r="H109">
        <f t="shared" si="6"/>
        <v>1593.8742695590488</v>
      </c>
      <c r="I109">
        <f t="shared" si="7"/>
        <v>0.29405160495167831</v>
      </c>
      <c r="J109" s="1">
        <f t="shared" si="8"/>
        <v>1831633.6825950954</v>
      </c>
      <c r="K109" s="5">
        <f>J109/'Biogas Generation'!$U$15*100</f>
        <v>14.242111382792602</v>
      </c>
    </row>
    <row r="110" spans="1:11" x14ac:dyDescent="0.25">
      <c r="A110">
        <v>103</v>
      </c>
      <c r="B110">
        <v>2123</v>
      </c>
      <c r="F110">
        <f>'Methane Generation Model'!$B$17-0.012*'Model Extrapolation'!$B110</f>
        <v>8.3735238906021365</v>
      </c>
      <c r="G110">
        <f t="shared" si="5"/>
        <v>4330.8707189268744</v>
      </c>
      <c r="H110">
        <f t="shared" si="6"/>
        <v>1574.8620796097725</v>
      </c>
      <c r="I110">
        <f t="shared" si="7"/>
        <v>0.29054407297440543</v>
      </c>
      <c r="J110" s="1">
        <f t="shared" si="8"/>
        <v>1837539.4153936321</v>
      </c>
      <c r="K110" s="5">
        <f>J110/'Biogas Generation'!$U$15*100</f>
        <v>14.288032193876726</v>
      </c>
    </row>
    <row r="111" spans="1:11" x14ac:dyDescent="0.25">
      <c r="A111">
        <v>104</v>
      </c>
      <c r="B111">
        <v>2124</v>
      </c>
      <c r="F111">
        <f>'Methane Generation Model'!$B$17-0.012*'Model Extrapolation'!$B111</f>
        <v>8.3615238906021361</v>
      </c>
      <c r="G111">
        <f t="shared" si="5"/>
        <v>4279.2108494336553</v>
      </c>
      <c r="H111">
        <f t="shared" si="6"/>
        <v>1556.0766725213291</v>
      </c>
      <c r="I111">
        <f t="shared" si="7"/>
        <v>0.28707837984570239</v>
      </c>
      <c r="J111" s="1">
        <f t="shared" si="8"/>
        <v>1843374.7029155872</v>
      </c>
      <c r="K111" s="5">
        <f>J111/'Biogas Generation'!$U$15*100</f>
        <v>14.333405248340631</v>
      </c>
    </row>
    <row r="112" spans="1:11" x14ac:dyDescent="0.25">
      <c r="A112">
        <v>105</v>
      </c>
      <c r="B112">
        <v>2125</v>
      </c>
      <c r="F112">
        <f>'Methane Generation Model'!$B$17-0.012*'Model Extrapolation'!$B112</f>
        <v>8.3495238906021356</v>
      </c>
      <c r="G112">
        <f t="shared" si="5"/>
        <v>4228.1671936972671</v>
      </c>
      <c r="H112">
        <f t="shared" si="6"/>
        <v>1537.5153431626425</v>
      </c>
      <c r="I112">
        <f t="shared" si="7"/>
        <v>0.28365402649977095</v>
      </c>
      <c r="J112" s="1">
        <f t="shared" si="8"/>
        <v>1849140.3854524472</v>
      </c>
      <c r="K112" s="5">
        <f>J112/'Biogas Generation'!$U$15*100</f>
        <v>14.378237079982553</v>
      </c>
    </row>
    <row r="113" spans="1:11" x14ac:dyDescent="0.25">
      <c r="A113">
        <v>106</v>
      </c>
      <c r="B113">
        <v>2126</v>
      </c>
      <c r="F113">
        <f>'Methane Generation Model'!$B$17-0.012*'Model Extrapolation'!$B113</f>
        <v>8.3375238906021352</v>
      </c>
      <c r="G113">
        <f t="shared" si="5"/>
        <v>4177.7324013430789</v>
      </c>
      <c r="H113">
        <f t="shared" si="6"/>
        <v>1519.1754186702105</v>
      </c>
      <c r="I113">
        <f t="shared" si="7"/>
        <v>0.28027051982381201</v>
      </c>
      <c r="J113" s="1">
        <f t="shared" si="8"/>
        <v>1854837.2932724606</v>
      </c>
      <c r="K113" s="5">
        <f>J113/'Biogas Generation'!$U$15*100</f>
        <v>14.422534144663729</v>
      </c>
    </row>
    <row r="114" spans="1:11" x14ac:dyDescent="0.25">
      <c r="A114">
        <v>107</v>
      </c>
      <c r="B114">
        <v>2127</v>
      </c>
      <c r="F114">
        <f>'Methane Generation Model'!$B$17-0.012*'Model Extrapolation'!$B114</f>
        <v>8.3255238906021347</v>
      </c>
      <c r="G114">
        <f t="shared" si="5"/>
        <v>4127.8992096738402</v>
      </c>
      <c r="H114">
        <f t="shared" si="6"/>
        <v>1501.0542580632145</v>
      </c>
      <c r="I114">
        <f t="shared" si="7"/>
        <v>0.27692737258701744</v>
      </c>
      <c r="J114" s="1">
        <f t="shared" si="8"/>
        <v>1860466.2467401975</v>
      </c>
      <c r="K114" s="5">
        <f>J114/'Biogas Generation'!$U$15*100</f>
        <v>14.466302821238012</v>
      </c>
    </row>
    <row r="115" spans="1:11" x14ac:dyDescent="0.25">
      <c r="A115">
        <v>108</v>
      </c>
      <c r="B115">
        <v>2128</v>
      </c>
      <c r="F115">
        <f>'Methane Generation Model'!$B$17-0.012*'Model Extrapolation'!$B115</f>
        <v>8.3135238906021343</v>
      </c>
      <c r="G115">
        <f t="shared" si="5"/>
        <v>4078.6604426238387</v>
      </c>
      <c r="H115">
        <f t="shared" si="6"/>
        <v>1483.149251863214</v>
      </c>
      <c r="I115">
        <f t="shared" si="7"/>
        <v>0.27362410337040821</v>
      </c>
      <c r="J115" s="1">
        <f t="shared" si="8"/>
        <v>1866028.0564346844</v>
      </c>
      <c r="K115" s="5">
        <f>J115/'Biogas Generation'!$U$15*100</f>
        <v>14.509549412470459</v>
      </c>
    </row>
    <row r="116" spans="1:11" x14ac:dyDescent="0.25">
      <c r="A116">
        <v>109</v>
      </c>
      <c r="B116">
        <v>2129</v>
      </c>
      <c r="F116">
        <f>'Methane Generation Model'!$B$17-0.012*'Model Extrapolation'!$B116</f>
        <v>8.3015238906021338</v>
      </c>
      <c r="G116">
        <f t="shared" si="5"/>
        <v>4030.0090097255343</v>
      </c>
      <c r="H116">
        <f t="shared" si="6"/>
        <v>1465.4578217183762</v>
      </c>
      <c r="I116">
        <f t="shared" si="7"/>
        <v>0.27036023649750907</v>
      </c>
      <c r="J116" s="1">
        <f t="shared" si="8"/>
        <v>1871523.5232661285</v>
      </c>
      <c r="K116" s="5">
        <f>J116/'Biogas Generation'!$U$15*100</f>
        <v>14.552280145944952</v>
      </c>
    </row>
    <row r="117" spans="1:11" x14ac:dyDescent="0.25">
      <c r="A117">
        <v>110</v>
      </c>
      <c r="B117">
        <v>2130</v>
      </c>
      <c r="F117">
        <f>'Methane Generation Model'!$B$17-0.012*'Model Extrapolation'!$B117</f>
        <v>8.2895238906021333</v>
      </c>
      <c r="G117">
        <f t="shared" si="5"/>
        <v>3981.9379050885191</v>
      </c>
      <c r="H117">
        <f t="shared" si="6"/>
        <v>1447.9774200321888</v>
      </c>
      <c r="I117">
        <f t="shared" si="7"/>
        <v>0.26713530196585028</v>
      </c>
      <c r="J117" s="1">
        <f t="shared" si="8"/>
        <v>1876953.4385912493</v>
      </c>
      <c r="K117" s="5">
        <f>J117/'Biogas Generation'!$U$15*100</f>
        <v>14.594501174960936</v>
      </c>
    </row>
    <row r="118" spans="1:11" x14ac:dyDescent="0.25">
      <c r="A118">
        <v>111</v>
      </c>
      <c r="B118">
        <v>2131</v>
      </c>
      <c r="F118">
        <f>'Methane Generation Model'!$B$17-0.012*'Model Extrapolation'!$B118</f>
        <v>8.2775238906021364</v>
      </c>
      <c r="G118">
        <f t="shared" si="5"/>
        <v>3934.4402063906728</v>
      </c>
      <c r="H118">
        <f t="shared" si="6"/>
        <v>1430.7055295966084</v>
      </c>
      <c r="I118">
        <f t="shared" si="7"/>
        <v>0.26394883537928759</v>
      </c>
      <c r="J118" s="1">
        <f t="shared" si="8"/>
        <v>1882318.5843272365</v>
      </c>
      <c r="K118" s="5">
        <f>J118/'Biogas Generation'!$U$15*100</f>
        <v>14.636218579419552</v>
      </c>
    </row>
    <row r="119" spans="1:11" x14ac:dyDescent="0.25">
      <c r="A119">
        <v>112</v>
      </c>
      <c r="B119">
        <v>2132</v>
      </c>
      <c r="F119">
        <f>'Methane Generation Model'!$B$17-0.012*'Model Extrapolation'!$B119</f>
        <v>8.265523890602136</v>
      </c>
      <c r="G119">
        <f t="shared" si="5"/>
        <v>3887.5090738812778</v>
      </c>
      <c r="H119">
        <f t="shared" si="6"/>
        <v>1413.6396632295555</v>
      </c>
      <c r="I119">
        <f t="shared" si="7"/>
        <v>0.26080037788112426</v>
      </c>
      <c r="J119" s="1">
        <f t="shared" si="8"/>
        <v>1887619.7330643472</v>
      </c>
      <c r="K119" s="5">
        <f>J119/'Biogas Generation'!$U$15*100</f>
        <v>14.67743836669913</v>
      </c>
    </row>
    <row r="120" spans="1:11" x14ac:dyDescent="0.25">
      <c r="A120">
        <v>113</v>
      </c>
      <c r="B120">
        <v>2133</v>
      </c>
      <c r="F120">
        <f>'Methane Generation Model'!$B$17-0.012*'Model Extrapolation'!$B120</f>
        <v>8.2535238906021355</v>
      </c>
      <c r="G120">
        <f t="shared" si="5"/>
        <v>3841.1377493961695</v>
      </c>
      <c r="H120">
        <f t="shared" si="6"/>
        <v>1396.7773634167888</v>
      </c>
      <c r="I120">
        <f t="shared" si="7"/>
        <v>0.2576894760880411</v>
      </c>
      <c r="J120" s="1">
        <f t="shared" si="8"/>
        <v>1892857.6481771602</v>
      </c>
      <c r="K120" s="5">
        <f>J120/'Biogas Generation'!$U$15*100</f>
        <v>14.71816647252027</v>
      </c>
    </row>
    <row r="121" spans="1:11" x14ac:dyDescent="0.25">
      <c r="A121">
        <v>114</v>
      </c>
      <c r="B121">
        <v>2134</v>
      </c>
      <c r="F121">
        <f>'Methane Generation Model'!$B$17-0.012*'Model Extrapolation'!$B121</f>
        <v>8.2415238906021351</v>
      </c>
      <c r="G121">
        <f t="shared" si="5"/>
        <v>3795.3195553844926</v>
      </c>
      <c r="H121">
        <f t="shared" si="6"/>
        <v>1380.1162019579972</v>
      </c>
      <c r="I121">
        <f t="shared" si="7"/>
        <v>0.25461568202480417</v>
      </c>
      <c r="J121" s="1">
        <f t="shared" si="8"/>
        <v>1898033.0839345027</v>
      </c>
      <c r="K121" s="5">
        <f>J121/'Biogas Generation'!$U$15*100</f>
        <v>14.758408761800585</v>
      </c>
    </row>
    <row r="122" spans="1:11" x14ac:dyDescent="0.25">
      <c r="A122">
        <v>115</v>
      </c>
      <c r="B122">
        <v>2135</v>
      </c>
      <c r="F122">
        <f>'Methane Generation Model'!$B$17-0.012*'Model Extrapolation'!$B122</f>
        <v>8.2295238906021346</v>
      </c>
      <c r="G122">
        <f t="shared" si="5"/>
        <v>3750.0478939471345</v>
      </c>
      <c r="H122">
        <f t="shared" si="6"/>
        <v>1363.6537796171399</v>
      </c>
      <c r="I122">
        <f t="shared" si="7"/>
        <v>0.25157855305975679</v>
      </c>
      <c r="J122" s="1">
        <f t="shared" si="8"/>
        <v>1903146.7856080669</v>
      </c>
      <c r="K122" s="5">
        <f>J122/'Biogas Generation'!$U$15*100</f>
        <v>14.798171029499269</v>
      </c>
    </row>
    <row r="123" spans="1:11" x14ac:dyDescent="0.25">
      <c r="A123">
        <v>116</v>
      </c>
      <c r="B123">
        <v>2136</v>
      </c>
      <c r="F123">
        <f>'Methane Generation Model'!$B$17-0.012*'Model Extrapolation'!$B123</f>
        <v>8.2175238906021342</v>
      </c>
      <c r="G123">
        <f t="shared" si="5"/>
        <v>3705.3162458866186</v>
      </c>
      <c r="H123">
        <f t="shared" si="6"/>
        <v>1347.3877257769523</v>
      </c>
      <c r="I123">
        <f t="shared" si="7"/>
        <v>0.24857765184107983</v>
      </c>
      <c r="J123" s="1">
        <f t="shared" si="8"/>
        <v>1908199.4895797307</v>
      </c>
      <c r="K123" s="5">
        <f>J123/'Biogas Generation'!$U$15*100</f>
        <v>14.837459001451586</v>
      </c>
    </row>
    <row r="124" spans="1:11" x14ac:dyDescent="0.25">
      <c r="A124">
        <v>117</v>
      </c>
      <c r="B124">
        <v>2137</v>
      </c>
      <c r="F124">
        <f>'Methane Generation Model'!$B$17-0.012*'Model Extrapolation'!$B124</f>
        <v>8.2055238906021337</v>
      </c>
      <c r="G124">
        <f t="shared" si="5"/>
        <v>3661.1181697683278</v>
      </c>
      <c r="H124">
        <f t="shared" si="6"/>
        <v>1331.3156980975737</v>
      </c>
      <c r="I124">
        <f t="shared" si="7"/>
        <v>0.24561254623381226</v>
      </c>
      <c r="J124" s="1">
        <f t="shared" si="8"/>
        <v>1913191.9234475964</v>
      </c>
      <c r="K124" s="5">
        <f>J124/'Biogas Generation'!$U$15*100</f>
        <v>14.87627833519338</v>
      </c>
    </row>
    <row r="125" spans="1:11" x14ac:dyDescent="0.25">
      <c r="A125">
        <v>118</v>
      </c>
      <c r="B125">
        <v>2138</v>
      </c>
      <c r="F125">
        <f>'Methane Generation Model'!$B$17-0.012*'Model Extrapolation'!$B125</f>
        <v>8.1935238906021368</v>
      </c>
      <c r="G125">
        <f t="shared" si="5"/>
        <v>3617.4473009929393</v>
      </c>
      <c r="H125">
        <f t="shared" si="6"/>
        <v>1315.4353821792506</v>
      </c>
      <c r="I125">
        <f t="shared" si="7"/>
        <v>0.24268280925762375</v>
      </c>
      <c r="J125" s="1">
        <f t="shared" si="8"/>
        <v>1918124.8061307685</v>
      </c>
      <c r="K125" s="5">
        <f>J125/'Biogas Generation'!$U$15*100</f>
        <v>14.914634620775793</v>
      </c>
    </row>
    <row r="126" spans="1:11" x14ac:dyDescent="0.25">
      <c r="A126">
        <v>119</v>
      </c>
      <c r="B126">
        <v>2139</v>
      </c>
      <c r="F126">
        <f>'Methane Generation Model'!$B$17-0.012*'Model Extrapolation'!$B126</f>
        <v>8.1815238906021364</v>
      </c>
      <c r="G126">
        <f t="shared" si="5"/>
        <v>3574.2973508798591</v>
      </c>
      <c r="H126">
        <f t="shared" si="6"/>
        <v>1299.7444912290396</v>
      </c>
      <c r="I126">
        <f t="shared" si="7"/>
        <v>0.23978801902532534</v>
      </c>
      <c r="J126" s="1">
        <f t="shared" si="8"/>
        <v>1922998.8479728773</v>
      </c>
      <c r="K126" s="5">
        <f>J126/'Biogas Generation'!$U$15*100</f>
        <v>14.952533381570229</v>
      </c>
    </row>
    <row r="127" spans="1:11" x14ac:dyDescent="0.25">
      <c r="A127">
        <v>120</v>
      </c>
      <c r="B127">
        <v>2140</v>
      </c>
      <c r="F127">
        <f>'Methane Generation Model'!$B$17-0.012*'Model Extrapolation'!$B127</f>
        <v>8.1695238906021359</v>
      </c>
      <c r="G127">
        <f t="shared" si="5"/>
        <v>3531.6621057617217</v>
      </c>
      <c r="H127">
        <f t="shared" si="6"/>
        <v>1284.2407657315352</v>
      </c>
      <c r="I127">
        <f t="shared" si="7"/>
        <v>0.23692775868212229</v>
      </c>
      <c r="J127" s="1">
        <f t="shared" si="8"/>
        <v>1927814.7508443706</v>
      </c>
      <c r="K127" s="5">
        <f>J127/'Biogas Generation'!$U$15*100</f>
        <v>14.989980075063736</v>
      </c>
    </row>
    <row r="128" spans="1:11" x14ac:dyDescent="0.25">
      <c r="A128">
        <v>121</v>
      </c>
      <c r="B128">
        <v>2141</v>
      </c>
      <c r="F128">
        <f>'Methane Generation Model'!$B$17-0.012*'Model Extrapolation'!$B128</f>
        <v>8.1575238906021355</v>
      </c>
      <c r="G128">
        <f t="shared" si="5"/>
        <v>3489.5354260895551</v>
      </c>
      <c r="H128">
        <f t="shared" si="6"/>
        <v>1268.9219731234746</v>
      </c>
      <c r="I128">
        <f t="shared" si="7"/>
        <v>0.2341016163455826</v>
      </c>
      <c r="J128" s="1">
        <f t="shared" si="8"/>
        <v>1932573.2082435836</v>
      </c>
      <c r="K128" s="5">
        <f>J128/'Biogas Generation'!$U$15*100</f>
        <v>15.026980093644877</v>
      </c>
    </row>
    <row r="129" spans="1:11" x14ac:dyDescent="0.25">
      <c r="A129">
        <v>122</v>
      </c>
      <c r="B129">
        <v>2142</v>
      </c>
      <c r="F129">
        <f>'Methane Generation Model'!$B$17-0.012*'Model Extrapolation'!$B129</f>
        <v>8.145523890602135</v>
      </c>
      <c r="G129">
        <f t="shared" si="5"/>
        <v>3447.911245548692</v>
      </c>
      <c r="H129">
        <f t="shared" si="6"/>
        <v>1253.7859074722517</v>
      </c>
      <c r="I129">
        <f t="shared" si="7"/>
        <v>0.23130918504632622</v>
      </c>
      <c r="J129" s="1">
        <f t="shared" si="8"/>
        <v>1937274.9053966044</v>
      </c>
      <c r="K129" s="5">
        <f>J129/'Biogas Generation'!$U$15*100</f>
        <v>15.063538765380269</v>
      </c>
    </row>
    <row r="130" spans="1:11" x14ac:dyDescent="0.25">
      <c r="A130">
        <v>123</v>
      </c>
      <c r="B130">
        <v>2143</v>
      </c>
      <c r="F130">
        <f>'Methane Generation Model'!$B$17-0.012*'Model Extrapolation'!$B130</f>
        <v>8.1335238906021345</v>
      </c>
      <c r="G130">
        <f t="shared" si="5"/>
        <v>3406.7835701852068</v>
      </c>
      <c r="H130">
        <f t="shared" si="6"/>
        <v>1238.830389158257</v>
      </c>
      <c r="I130">
        <f t="shared" si="7"/>
        <v>0.22855006266942068</v>
      </c>
      <c r="J130" s="1">
        <f t="shared" si="8"/>
        <v>1941920.5193559481</v>
      </c>
      <c r="K130" s="5">
        <f>J130/'Biogas Generation'!$U$15*100</f>
        <v>15.099661354781817</v>
      </c>
    </row>
    <row r="131" spans="1:11" x14ac:dyDescent="0.25">
      <c r="A131">
        <v>124</v>
      </c>
      <c r="B131">
        <v>2144</v>
      </c>
      <c r="F131">
        <f>'Methane Generation Model'!$B$17-0.012*'Model Extrapolation'!$B131</f>
        <v>8.1215238906021341</v>
      </c>
      <c r="G131">
        <f t="shared" si="5"/>
        <v>3366.1464775427789</v>
      </c>
      <c r="H131">
        <f t="shared" si="6"/>
        <v>1224.0532645610106</v>
      </c>
      <c r="I131">
        <f t="shared" si="7"/>
        <v>0.22582385189647597</v>
      </c>
      <c r="J131" s="1">
        <f t="shared" si="8"/>
        <v>1946510.719098052</v>
      </c>
      <c r="K131" s="5">
        <f>J131/'Biogas Generation'!$U$15*100</f>
        <v>15.135353063564812</v>
      </c>
    </row>
    <row r="132" spans="1:11" x14ac:dyDescent="0.25">
      <c r="A132">
        <v>125</v>
      </c>
      <c r="B132">
        <v>2145</v>
      </c>
      <c r="F132">
        <f>'Methane Generation Model'!$B$17-0.012*'Model Extrapolation'!$B132</f>
        <v>8.1095238906021336</v>
      </c>
      <c r="G132">
        <f t="shared" si="5"/>
        <v>3325.9941158098459</v>
      </c>
      <c r="H132">
        <f t="shared" si="6"/>
        <v>1209.4524057490348</v>
      </c>
      <c r="I132">
        <f t="shared" si="7"/>
        <v>0.22313016014842982</v>
      </c>
      <c r="J132" s="1">
        <f t="shared" si="8"/>
        <v>1951046.165619611</v>
      </c>
      <c r="K132" s="5">
        <f>J132/'Biogas Generation'!$U$15*100</f>
        <v>15.170619031396997</v>
      </c>
    </row>
    <row r="133" spans="1:11" x14ac:dyDescent="0.25">
      <c r="A133">
        <v>126</v>
      </c>
      <c r="B133">
        <v>2146</v>
      </c>
      <c r="F133">
        <f>'Methane Generation Model'!$B$17-0.012*'Model Extrapolation'!$B133</f>
        <v>8.0975238906021367</v>
      </c>
      <c r="G133">
        <f t="shared" si="5"/>
        <v>3286.3207029769469</v>
      </c>
      <c r="H133">
        <f t="shared" si="6"/>
        <v>1195.0257101734353</v>
      </c>
      <c r="I133">
        <f t="shared" si="7"/>
        <v>0.22046859952901662</v>
      </c>
      <c r="J133" s="1">
        <f t="shared" si="8"/>
        <v>1955527.5120327615</v>
      </c>
      <c r="K133" s="5">
        <f>J133/'Biogas Generation'!$U$15*100</f>
        <v>15.205464336638677</v>
      </c>
    </row>
    <row r="134" spans="1:11" x14ac:dyDescent="0.25">
      <c r="A134">
        <v>127</v>
      </c>
      <c r="B134">
        <v>2147</v>
      </c>
      <c r="F134">
        <f>'Methane Generation Model'!$B$17-0.012*'Model Extrapolation'!$B134</f>
        <v>8.0855238906021363</v>
      </c>
      <c r="G134">
        <f t="shared" si="5"/>
        <v>3247.1205260040542</v>
      </c>
      <c r="H134">
        <f t="shared" si="6"/>
        <v>1180.7711003651107</v>
      </c>
      <c r="I134">
        <f t="shared" si="7"/>
        <v>0.21783878676890639</v>
      </c>
      <c r="J134" s="1">
        <f t="shared" si="8"/>
        <v>1959955.4036591307</v>
      </c>
      <c r="K134" s="5">
        <f>J134/'Biogas Generation'!$U$15*100</f>
        <v>15.23989399707402</v>
      </c>
    </row>
    <row r="135" spans="1:11" x14ac:dyDescent="0.25">
      <c r="A135">
        <v>128</v>
      </c>
      <c r="B135">
        <v>2148</v>
      </c>
      <c r="F135">
        <f>'Methane Generation Model'!$B$17-0.012*'Model Extrapolation'!$B135</f>
        <v>8.0735238906021358</v>
      </c>
      <c r="G135">
        <f t="shared" si="5"/>
        <v>3208.3879399979569</v>
      </c>
      <c r="H135">
        <f t="shared" si="6"/>
        <v>1166.6865236356207</v>
      </c>
      <c r="I135">
        <f t="shared" si="7"/>
        <v>0.21524034317051804</v>
      </c>
      <c r="J135" s="1">
        <f t="shared" si="8"/>
        <v>1964330.4781227643</v>
      </c>
      <c r="K135" s="5">
        <f>J135/'Biogas Generation'!$U$15*100</f>
        <v>15.273912970633621</v>
      </c>
    </row>
    <row r="136" spans="1:11" x14ac:dyDescent="0.25">
      <c r="A136">
        <v>129</v>
      </c>
      <c r="B136">
        <v>2149</v>
      </c>
      <c r="F136">
        <f>'Methane Generation Model'!$B$17-0.012*'Model Extrapolation'!$B136</f>
        <v>8.0615238906021354</v>
      </c>
      <c r="G136">
        <f t="shared" ref="G136:G199" si="9">EXP(F136)</f>
        <v>3170.1173673993408</v>
      </c>
      <c r="H136">
        <f t="shared" ref="H136:H199" si="10">G136*16/44</f>
        <v>1152.7699517815784</v>
      </c>
      <c r="I136">
        <f t="shared" ref="I136:I199" si="11">G136/G$7</f>
        <v>0.21267289455348343</v>
      </c>
      <c r="J136" s="1">
        <f t="shared" si="8"/>
        <v>1968653.3654419451</v>
      </c>
      <c r="K136" s="5">
        <f>J136/'Biogas Generation'!$U$15*100</f>
        <v>15.307526156108464</v>
      </c>
    </row>
    <row r="137" spans="1:11" x14ac:dyDescent="0.25">
      <c r="A137">
        <v>130</v>
      </c>
      <c r="B137">
        <v>2150</v>
      </c>
      <c r="F137">
        <f>'Methane Generation Model'!$B$17-0.012*'Model Extrapolation'!$B137</f>
        <v>8.0495238906021349</v>
      </c>
      <c r="G137">
        <f t="shared" si="9"/>
        <v>3132.3032971796192</v>
      </c>
      <c r="H137">
        <f t="shared" si="10"/>
        <v>1139.0193807925889</v>
      </c>
      <c r="I137">
        <f t="shared" si="11"/>
        <v>0.210136071200765</v>
      </c>
      <c r="J137" s="1">
        <f t="shared" ref="J137:J200" si="12">J136+G137+H137</f>
        <v>1972924.6881199172</v>
      </c>
      <c r="K137" s="5">
        <f>J137/'Biogas Generation'!$U$15*100</f>
        <v>15.340738393855336</v>
      </c>
    </row>
    <row r="138" spans="1:11" x14ac:dyDescent="0.25">
      <c r="A138">
        <v>131</v>
      </c>
      <c r="B138">
        <v>2151</v>
      </c>
      <c r="F138">
        <f>'Methane Generation Model'!$B$17-0.012*'Model Extrapolation'!$B138</f>
        <v>8.0375238906021345</v>
      </c>
      <c r="G138">
        <f t="shared" si="9"/>
        <v>3094.9402840473376</v>
      </c>
      <c r="H138">
        <f t="shared" si="10"/>
        <v>1125.4328305626682</v>
      </c>
      <c r="I138">
        <f t="shared" si="11"/>
        <v>0.20762950780541639</v>
      </c>
      <c r="J138" s="1">
        <f t="shared" si="12"/>
        <v>1977145.061234527</v>
      </c>
      <c r="K138" s="5">
        <f>J138/'Biogas Generation'!$U$15*100</f>
        <v>15.373554466493863</v>
      </c>
    </row>
    <row r="139" spans="1:11" x14ac:dyDescent="0.25">
      <c r="A139">
        <v>132</v>
      </c>
      <c r="B139">
        <v>2152</v>
      </c>
      <c r="F139">
        <f>'Methane Generation Model'!$B$17-0.012*'Model Extrapolation'!$B139</f>
        <v>8.025523890602134</v>
      </c>
      <c r="G139">
        <f t="shared" si="9"/>
        <v>3058.0229476640411</v>
      </c>
      <c r="H139">
        <f t="shared" si="10"/>
        <v>1112.0083446051058</v>
      </c>
      <c r="I139">
        <f t="shared" si="11"/>
        <v>0.20515284341797724</v>
      </c>
      <c r="J139" s="1">
        <f t="shared" si="12"/>
        <v>1981315.0925267963</v>
      </c>
      <c r="K139" s="5">
        <f>J139/'Biogas Generation'!$U$15*100</f>
        <v>15.405979099595218</v>
      </c>
    </row>
    <row r="140" spans="1:11" x14ac:dyDescent="0.25">
      <c r="A140">
        <v>133</v>
      </c>
      <c r="B140">
        <v>2153</v>
      </c>
      <c r="F140">
        <f>'Methane Generation Model'!$B$17-0.012*'Model Extrapolation'!$B140</f>
        <v>8.0135238906021335</v>
      </c>
      <c r="G140">
        <f t="shared" si="9"/>
        <v>3021.5459718694979</v>
      </c>
      <c r="H140">
        <f t="shared" si="10"/>
        <v>1098.7439897707266</v>
      </c>
      <c r="I140">
        <f t="shared" si="11"/>
        <v>0.20270572139449614</v>
      </c>
      <c r="J140" s="1">
        <f t="shared" si="12"/>
        <v>1985435.3824884365</v>
      </c>
      <c r="K140" s="5">
        <f>J140/'Biogas Generation'!$U$15*100</f>
        <v>15.438016962362591</v>
      </c>
    </row>
    <row r="141" spans="1:11" x14ac:dyDescent="0.25">
      <c r="A141">
        <v>134</v>
      </c>
      <c r="B141">
        <v>2154</v>
      </c>
      <c r="F141">
        <f>'Methane Generation Model'!$B$17-0.012*'Model Extrapolation'!$B141</f>
        <v>8.0015238906021366</v>
      </c>
      <c r="G141">
        <f t="shared" si="9"/>
        <v>2985.5041039161706</v>
      </c>
      <c r="H141">
        <f t="shared" si="10"/>
        <v>1085.6378559695165</v>
      </c>
      <c r="I141">
        <f t="shared" si="11"/>
        <v>0.20028778934517369</v>
      </c>
      <c r="J141" s="1">
        <f t="shared" si="12"/>
        <v>1989506.5244483224</v>
      </c>
      <c r="K141" s="5">
        <f>J141/'Biogas Generation'!$U$15*100</f>
        <v>15.469672668303588</v>
      </c>
    </row>
    <row r="142" spans="1:11" x14ac:dyDescent="0.25">
      <c r="A142">
        <v>135</v>
      </c>
      <c r="B142">
        <v>2155</v>
      </c>
      <c r="F142">
        <f>'Methane Generation Model'!$B$17-0.012*'Model Extrapolation'!$B142</f>
        <v>7.9895238906021362</v>
      </c>
      <c r="G142">
        <f t="shared" si="9"/>
        <v>2949.8921537127721</v>
      </c>
      <c r="H142">
        <f t="shared" si="10"/>
        <v>1072.6880558955536</v>
      </c>
      <c r="I142">
        <f t="shared" si="11"/>
        <v>0.19789869908361518</v>
      </c>
      <c r="J142" s="1">
        <f t="shared" si="12"/>
        <v>1993529.1046579306</v>
      </c>
      <c r="K142" s="5">
        <f>J142/'Biogas Generation'!$U$15*100</f>
        <v>15.500950775894562</v>
      </c>
    </row>
    <row r="143" spans="1:11" x14ac:dyDescent="0.25">
      <c r="A143">
        <v>136</v>
      </c>
      <c r="B143">
        <v>2156</v>
      </c>
      <c r="F143">
        <f>'Methane Generation Model'!$B$17-0.012*'Model Extrapolation'!$B143</f>
        <v>7.9775238906021357</v>
      </c>
      <c r="G143">
        <f t="shared" si="9"/>
        <v>2914.7049930769467</v>
      </c>
      <c r="H143">
        <f t="shared" si="10"/>
        <v>1059.8927247552533</v>
      </c>
      <c r="I143">
        <f t="shared" si="11"/>
        <v>0.19553810657669532</v>
      </c>
      <c r="J143" s="1">
        <f t="shared" si="12"/>
        <v>1997503.7023757626</v>
      </c>
      <c r="K143" s="5">
        <f>J143/'Biogas Generation'!$U$15*100</f>
        <v>15.531855789237051</v>
      </c>
    </row>
    <row r="144" spans="1:11" x14ac:dyDescent="0.25">
      <c r="A144">
        <v>137</v>
      </c>
      <c r="B144">
        <v>2157</v>
      </c>
      <c r="F144">
        <f>'Methane Generation Model'!$B$17-0.012*'Model Extrapolation'!$B144</f>
        <v>7.9655238906021353</v>
      </c>
      <c r="G144">
        <f t="shared" si="9"/>
        <v>2879.937554996759</v>
      </c>
      <c r="H144">
        <f t="shared" si="10"/>
        <v>1047.2500199988215</v>
      </c>
      <c r="I144">
        <f t="shared" si="11"/>
        <v>0.193205671895014</v>
      </c>
      <c r="J144" s="1">
        <f t="shared" si="12"/>
        <v>2001430.8899507581</v>
      </c>
      <c r="K144" s="5">
        <f>J144/'Biogas Generation'!$U$15*100</f>
        <v>15.562392158706388</v>
      </c>
    </row>
    <row r="145" spans="1:11" x14ac:dyDescent="0.25">
      <c r="A145">
        <v>138</v>
      </c>
      <c r="B145">
        <v>2158</v>
      </c>
      <c r="F145">
        <f>'Methane Generation Model'!$B$17-0.012*'Model Extrapolation'!$B145</f>
        <v>7.9535238906021348</v>
      </c>
      <c r="G145">
        <f t="shared" si="9"/>
        <v>2845.5848329010464</v>
      </c>
      <c r="H145">
        <f t="shared" si="10"/>
        <v>1034.7581210549261</v>
      </c>
      <c r="I145">
        <f t="shared" si="11"/>
        <v>0.19090105916394653</v>
      </c>
      <c r="J145" s="1">
        <f t="shared" si="12"/>
        <v>2005311.2329047141</v>
      </c>
      <c r="K145" s="5">
        <f>J145/'Biogas Generation'!$U$15*100</f>
        <v>15.592564281592541</v>
      </c>
    </row>
    <row r="146" spans="1:11" x14ac:dyDescent="0.25">
      <c r="A146">
        <v>139</v>
      </c>
      <c r="B146">
        <v>2159</v>
      </c>
      <c r="F146">
        <f>'Methane Generation Model'!$B$17-0.012*'Model Extrapolation'!$B146</f>
        <v>7.9415238906021344</v>
      </c>
      <c r="G146">
        <f t="shared" si="9"/>
        <v>2811.6418799384664</v>
      </c>
      <c r="H146">
        <f t="shared" si="10"/>
        <v>1022.4152290685332</v>
      </c>
      <c r="I146">
        <f t="shared" si="11"/>
        <v>0.18862393651527734</v>
      </c>
      <c r="J146" s="1">
        <f t="shared" si="12"/>
        <v>2009145.2900137212</v>
      </c>
      <c r="K146" s="5">
        <f>J146/'Biogas Generation'!$U$15*100</f>
        <v>15.622376502733342</v>
      </c>
    </row>
    <row r="147" spans="1:11" x14ac:dyDescent="0.25">
      <c r="A147">
        <v>140</v>
      </c>
      <c r="B147">
        <v>2160</v>
      </c>
      <c r="F147">
        <f>'Methane Generation Model'!$B$17-0.012*'Model Extrapolation'!$B147</f>
        <v>7.9295238906021339</v>
      </c>
      <c r="G147">
        <f t="shared" si="9"/>
        <v>2778.1038082651376</v>
      </c>
      <c r="H147">
        <f t="shared" si="10"/>
        <v>1010.2195666418683</v>
      </c>
      <c r="I147">
        <f t="shared" si="11"/>
        <v>0.18637397603941003</v>
      </c>
      <c r="J147" s="1">
        <f t="shared" si="12"/>
        <v>2012933.6133886282</v>
      </c>
      <c r="K147" s="5">
        <f>J147/'Biogas Generation'!$U$15*100</f>
        <v>15.651833115140153</v>
      </c>
    </row>
    <row r="148" spans="1:11" x14ac:dyDescent="0.25">
      <c r="A148">
        <v>141</v>
      </c>
      <c r="B148">
        <v>2161</v>
      </c>
      <c r="F148">
        <f>'Methane Generation Model'!$B$17-0.012*'Model Extrapolation'!$B148</f>
        <v>7.9175238906021335</v>
      </c>
      <c r="G148">
        <f t="shared" si="9"/>
        <v>2744.9657883407854</v>
      </c>
      <c r="H148">
        <f t="shared" si="10"/>
        <v>998.16937757846745</v>
      </c>
      <c r="I148">
        <f t="shared" si="11"/>
        <v>0.18415085373814818</v>
      </c>
      <c r="J148" s="1">
        <f t="shared" si="12"/>
        <v>2016676.7485545476</v>
      </c>
      <c r="K148" s="5">
        <f>J148/'Biogas Generation'!$U$15*100</f>
        <v>15.680938360616063</v>
      </c>
    </row>
    <row r="149" spans="1:11" x14ac:dyDescent="0.25">
      <c r="A149">
        <v>142</v>
      </c>
      <c r="B149">
        <v>2162</v>
      </c>
      <c r="F149">
        <f>'Methane Generation Model'!$B$17-0.012*'Model Extrapolation'!$B149</f>
        <v>7.9055238906021366</v>
      </c>
      <c r="G149">
        <f t="shared" si="9"/>
        <v>2712.223048233288</v>
      </c>
      <c r="H149">
        <f t="shared" si="10"/>
        <v>986.26292663028653</v>
      </c>
      <c r="I149">
        <f t="shared" si="11"/>
        <v>0.18195424947803948</v>
      </c>
      <c r="J149" s="1">
        <f t="shared" si="12"/>
        <v>2020375.234529411</v>
      </c>
      <c r="K149" s="5">
        <f>J149/'Biogas Generation'!$U$15*100</f>
        <v>15.709696430366707</v>
      </c>
    </row>
    <row r="150" spans="1:11" x14ac:dyDescent="0.25">
      <c r="A150">
        <v>143</v>
      </c>
      <c r="B150">
        <v>2163</v>
      </c>
      <c r="F150">
        <f>'Methane Generation Model'!$B$17-0.012*'Model Extrapolation'!$B150</f>
        <v>7.8935238906021361</v>
      </c>
      <c r="G150">
        <f t="shared" si="9"/>
        <v>2679.8708729314699</v>
      </c>
      <c r="H150">
        <f t="shared" si="10"/>
        <v>974.49849924780722</v>
      </c>
      <c r="I150">
        <f t="shared" si="11"/>
        <v>0.17978384694427341</v>
      </c>
      <c r="J150" s="1">
        <f t="shared" si="12"/>
        <v>2024029.6039015902</v>
      </c>
      <c r="K150" s="5">
        <f>J150/'Biogas Generation'!$U$15*100</f>
        <v>15.738111465603829</v>
      </c>
    </row>
    <row r="151" spans="1:11" x14ac:dyDescent="0.25">
      <c r="A151">
        <v>144</v>
      </c>
      <c r="B151">
        <v>2164</v>
      </c>
      <c r="F151">
        <f>'Methane Generation Model'!$B$17-0.012*'Model Extrapolation'!$B151</f>
        <v>7.8815238906021357</v>
      </c>
      <c r="G151">
        <f t="shared" si="9"/>
        <v>2647.9046036661935</v>
      </c>
      <c r="H151">
        <f t="shared" si="10"/>
        <v>962.87440133316125</v>
      </c>
      <c r="I151">
        <f t="shared" si="11"/>
        <v>0.17763933359513531</v>
      </c>
      <c r="J151" s="1">
        <f t="shared" si="12"/>
        <v>2027640.3829065897</v>
      </c>
      <c r="K151" s="5">
        <f>J151/'Biogas Generation'!$U$15*100</f>
        <v>15.76618755814161</v>
      </c>
    </row>
    <row r="152" spans="1:11" x14ac:dyDescent="0.25">
      <c r="A152">
        <v>145</v>
      </c>
      <c r="B152">
        <v>2165</v>
      </c>
      <c r="F152">
        <f>'Methane Generation Model'!$B$17-0.012*'Model Extrapolation'!$B152</f>
        <v>7.8695238906021352</v>
      </c>
      <c r="G152">
        <f t="shared" si="9"/>
        <v>2616.3196372394459</v>
      </c>
      <c r="H152">
        <f t="shared" si="10"/>
        <v>951.38895899616216</v>
      </c>
      <c r="I152">
        <f t="shared" si="11"/>
        <v>0.17552040061699717</v>
      </c>
      <c r="J152" s="1">
        <f t="shared" si="12"/>
        <v>2031208.0915028253</v>
      </c>
      <c r="K152" s="5">
        <f>J152/'Biogas Generation'!$U$15*100</f>
        <v>15.793928750985881</v>
      </c>
    </row>
    <row r="153" spans="1:11" x14ac:dyDescent="0.25">
      <c r="A153">
        <v>146</v>
      </c>
      <c r="B153">
        <v>2166</v>
      </c>
      <c r="F153">
        <f>'Methane Generation Model'!$B$17-0.012*'Model Extrapolation'!$B153</f>
        <v>7.8575238906021347</v>
      </c>
      <c r="G153">
        <f t="shared" si="9"/>
        <v>2585.1114253614828</v>
      </c>
      <c r="H153">
        <f t="shared" si="10"/>
        <v>940.04051831326649</v>
      </c>
      <c r="I153">
        <f t="shared" si="11"/>
        <v>0.17342674287984855</v>
      </c>
      <c r="J153" s="1">
        <f t="shared" si="12"/>
        <v>2034733.2434465</v>
      </c>
      <c r="K153" s="5">
        <f>J153/'Biogas Generation'!$U$15*100</f>
        <v>15.821339038916351</v>
      </c>
    </row>
    <row r="154" spans="1:11" x14ac:dyDescent="0.25">
      <c r="A154">
        <v>147</v>
      </c>
      <c r="B154">
        <v>2167</v>
      </c>
      <c r="F154">
        <f>'Methane Generation Model'!$B$17-0.012*'Model Extrapolation'!$B154</f>
        <v>7.8455238906021343</v>
      </c>
      <c r="G154">
        <f t="shared" si="9"/>
        <v>2554.2754739958659</v>
      </c>
      <c r="H154">
        <f t="shared" si="10"/>
        <v>928.82744508940584</v>
      </c>
      <c r="I154">
        <f t="shared" si="11"/>
        <v>0.17135805889335751</v>
      </c>
      <c r="J154" s="1">
        <f t="shared" si="12"/>
        <v>2038216.3463655852</v>
      </c>
      <c r="K154" s="5">
        <f>J154/'Biogas Generation'!$U$15*100</f>
        <v>15.848422369061854</v>
      </c>
    </row>
    <row r="155" spans="1:11" x14ac:dyDescent="0.25">
      <c r="A155">
        <v>148</v>
      </c>
      <c r="B155">
        <v>2168</v>
      </c>
      <c r="F155">
        <f>'Methane Generation Model'!$B$17-0.012*'Model Extrapolation'!$B155</f>
        <v>7.8335238906021338</v>
      </c>
      <c r="G155">
        <f t="shared" si="9"/>
        <v>2523.8073427123136</v>
      </c>
      <c r="H155">
        <f t="shared" si="10"/>
        <v>917.74812462265947</v>
      </c>
      <c r="I155">
        <f t="shared" si="11"/>
        <v>0.16931405076345524</v>
      </c>
      <c r="J155" s="1">
        <f t="shared" si="12"/>
        <v>2041657.9018329203</v>
      </c>
      <c r="K155" s="5">
        <f>J155/'Biogas Generation'!$U$15*100</f>
        <v>15.875182641468724</v>
      </c>
    </row>
    <row r="156" spans="1:11" x14ac:dyDescent="0.25">
      <c r="A156">
        <v>149</v>
      </c>
      <c r="B156">
        <v>2169</v>
      </c>
      <c r="F156">
        <f>'Methane Generation Model'!$B$17-0.012*'Model Extrapolation'!$B156</f>
        <v>7.8215238906021334</v>
      </c>
      <c r="G156">
        <f t="shared" si="9"/>
        <v>2493.7026440472719</v>
      </c>
      <c r="H156">
        <f t="shared" si="10"/>
        <v>906.80096147173526</v>
      </c>
      <c r="I156">
        <f t="shared" si="11"/>
        <v>0.16729442414943899</v>
      </c>
      <c r="J156" s="1">
        <f t="shared" si="12"/>
        <v>2045058.4054384392</v>
      </c>
      <c r="K156" s="5">
        <f>J156/'Biogas Generation'!$U$15*100</f>
        <v>15.901623709662433</v>
      </c>
    </row>
    <row r="157" spans="1:11" x14ac:dyDescent="0.25">
      <c r="A157">
        <v>150</v>
      </c>
      <c r="B157">
        <v>2170</v>
      </c>
      <c r="F157">
        <f>'Methane Generation Model'!$B$17-0.012*'Model Extrapolation'!$B157</f>
        <v>7.8095238906021365</v>
      </c>
      <c r="G157">
        <f t="shared" si="9"/>
        <v>2463.9570428721204</v>
      </c>
      <c r="H157">
        <f t="shared" si="10"/>
        <v>895.98437922622554</v>
      </c>
      <c r="I157">
        <f t="shared" si="11"/>
        <v>0.165298888221587</v>
      </c>
      <c r="J157" s="1">
        <f t="shared" si="12"/>
        <v>2048418.3468605378</v>
      </c>
      <c r="K157" s="5">
        <f>J157/'Biogas Generation'!$U$15*100</f>
        <v>15.927749381202489</v>
      </c>
    </row>
    <row r="158" spans="1:11" x14ac:dyDescent="0.25">
      <c r="A158">
        <v>151</v>
      </c>
      <c r="B158">
        <v>2171</v>
      </c>
      <c r="F158">
        <f>'Methane Generation Model'!$B$17-0.012*'Model Extrapolation'!$B158</f>
        <v>7.797523890602136</v>
      </c>
      <c r="G158">
        <f t="shared" si="9"/>
        <v>2434.5662557688725</v>
      </c>
      <c r="H158">
        <f t="shared" si="10"/>
        <v>885.29682027958995</v>
      </c>
      <c r="I158">
        <f t="shared" si="11"/>
        <v>0.16332715561927622</v>
      </c>
      <c r="J158" s="1">
        <f t="shared" si="12"/>
        <v>2051738.2099365862</v>
      </c>
      <c r="K158" s="5">
        <f>J158/'Biogas Generation'!$U$15*100</f>
        <v>15.95356341823074</v>
      </c>
    </row>
    <row r="159" spans="1:11" x14ac:dyDescent="0.25">
      <c r="A159">
        <v>152</v>
      </c>
      <c r="B159">
        <v>2172</v>
      </c>
      <c r="F159">
        <f>'Methane Generation Model'!$B$17-0.012*'Model Extrapolation'!$B159</f>
        <v>7.7855238906021356</v>
      </c>
      <c r="G159">
        <f t="shared" si="9"/>
        <v>2405.5260504134053</v>
      </c>
      <c r="H159">
        <f t="shared" si="10"/>
        <v>874.73674560487461</v>
      </c>
      <c r="I159">
        <f t="shared" si="11"/>
        <v>0.16137894240960524</v>
      </c>
      <c r="J159" s="1">
        <f t="shared" si="12"/>
        <v>2055018.4727326045</v>
      </c>
      <c r="K159" s="5">
        <f>J159/'Biogas Generation'!$U$15*100</f>
        <v>15.979069538013126</v>
      </c>
    </row>
    <row r="160" spans="1:11" x14ac:dyDescent="0.25">
      <c r="A160">
        <v>153</v>
      </c>
      <c r="B160">
        <v>2173</v>
      </c>
      <c r="F160">
        <f>'Methane Generation Model'!$B$17-0.012*'Model Extrapolation'!$B160</f>
        <v>7.7735238906021351</v>
      </c>
      <c r="G160">
        <f t="shared" si="9"/>
        <v>2376.8322449659672</v>
      </c>
      <c r="H160">
        <f t="shared" si="10"/>
        <v>864.30263453307896</v>
      </c>
      <c r="I160">
        <f t="shared" si="11"/>
        <v>0.15945396804650544</v>
      </c>
      <c r="J160" s="1">
        <f t="shared" si="12"/>
        <v>2058259.6076121035</v>
      </c>
      <c r="K160" s="5">
        <f>J160/'Biogas Generation'!$U$15*100</f>
        <v>16.004271413474967</v>
      </c>
    </row>
    <row r="161" spans="1:11" x14ac:dyDescent="0.25">
      <c r="A161">
        <v>154</v>
      </c>
      <c r="B161">
        <v>2174</v>
      </c>
      <c r="F161">
        <f>'Methane Generation Model'!$B$17-0.012*'Model Extrapolation'!$B161</f>
        <v>7.7615238906021347</v>
      </c>
      <c r="G161">
        <f t="shared" si="9"/>
        <v>2348.4807074689897</v>
      </c>
      <c r="H161">
        <f t="shared" si="10"/>
        <v>853.99298453417805</v>
      </c>
      <c r="I161">
        <f t="shared" si="11"/>
        <v>0.15755195533034208</v>
      </c>
      <c r="J161" s="1">
        <f t="shared" si="12"/>
        <v>2061462.0813041066</v>
      </c>
      <c r="K161" s="5">
        <f>J161/'Biogas Generation'!$U$15*100</f>
        <v>16.029172673729885</v>
      </c>
    </row>
    <row r="162" spans="1:11" x14ac:dyDescent="0.25">
      <c r="A162">
        <v>155</v>
      </c>
      <c r="B162">
        <v>2175</v>
      </c>
      <c r="F162">
        <f>'Methane Generation Model'!$B$17-0.012*'Model Extrapolation'!$B162</f>
        <v>7.7495238906021342</v>
      </c>
      <c r="G162">
        <f t="shared" si="9"/>
        <v>2320.4673552520821</v>
      </c>
      <c r="H162">
        <f t="shared" si="10"/>
        <v>843.80631100075709</v>
      </c>
      <c r="I162">
        <f t="shared" si="11"/>
        <v>0.15567263036799742</v>
      </c>
      <c r="J162" s="1">
        <f t="shared" si="12"/>
        <v>2064626.3549703595</v>
      </c>
      <c r="K162" s="5">
        <f>J162/'Biogas Generation'!$U$15*100</f>
        <v>16.053776904602383</v>
      </c>
    </row>
    <row r="163" spans="1:11" x14ac:dyDescent="0.25">
      <c r="A163">
        <v>156</v>
      </c>
      <c r="B163">
        <v>2176</v>
      </c>
      <c r="F163">
        <f>'Methane Generation Model'!$B$17-0.012*'Model Extrapolation'!$B163</f>
        <v>7.7375238906021337</v>
      </c>
      <c r="G163">
        <f t="shared" si="9"/>
        <v>2292.7881543441176</v>
      </c>
      <c r="H163">
        <f t="shared" si="10"/>
        <v>833.74114703422458</v>
      </c>
      <c r="I163">
        <f t="shared" si="11"/>
        <v>0.15381572253342932</v>
      </c>
      <c r="J163" s="1">
        <f t="shared" si="12"/>
        <v>2067752.8842717379</v>
      </c>
      <c r="K163" s="5">
        <f>J163/'Biogas Generation'!$U$15*100</f>
        <v>16.078087649144219</v>
      </c>
    </row>
    <row r="164" spans="1:11" x14ac:dyDescent="0.25">
      <c r="A164">
        <v>157</v>
      </c>
      <c r="B164">
        <v>2177</v>
      </c>
      <c r="F164">
        <f>'Methane Generation Model'!$B$17-0.012*'Model Extrapolation'!$B164</f>
        <v>7.7255238906021368</v>
      </c>
      <c r="G164">
        <f t="shared" si="9"/>
        <v>2265.4391188923437</v>
      </c>
      <c r="H164">
        <f t="shared" si="10"/>
        <v>823.79604323357955</v>
      </c>
      <c r="I164">
        <f t="shared" si="11"/>
        <v>0.15198096442870143</v>
      </c>
      <c r="J164" s="1">
        <f t="shared" si="12"/>
        <v>2070842.1194338638</v>
      </c>
      <c r="K164" s="5">
        <f>J164/'Biogas Generation'!$U$15*100</f>
        <v>16.102108408144623</v>
      </c>
    </row>
    <row r="165" spans="1:11" x14ac:dyDescent="0.25">
      <c r="A165">
        <v>158</v>
      </c>
      <c r="B165">
        <v>2178</v>
      </c>
      <c r="F165">
        <f>'Methane Generation Model'!$B$17-0.012*'Model Extrapolation'!$B165</f>
        <v>7.7135238906021364</v>
      </c>
      <c r="G165">
        <f t="shared" si="9"/>
        <v>2238.4163105883795</v>
      </c>
      <c r="H165">
        <f t="shared" si="10"/>
        <v>813.96956748668345</v>
      </c>
      <c r="I165">
        <f t="shared" si="11"/>
        <v>0.15016809184547505</v>
      </c>
      <c r="J165" s="1">
        <f t="shared" si="12"/>
        <v>2073894.5053119389</v>
      </c>
      <c r="K165" s="5">
        <f>J165/'Biogas Generation'!$U$15*100</f>
        <v>16.125842640634396</v>
      </c>
    </row>
    <row r="166" spans="1:11" x14ac:dyDescent="0.25">
      <c r="A166">
        <v>159</v>
      </c>
      <c r="B166">
        <v>2179</v>
      </c>
      <c r="F166">
        <f>'Methane Generation Model'!$B$17-0.012*'Model Extrapolation'!$B166</f>
        <v>7.7015238906021359</v>
      </c>
      <c r="G166">
        <f t="shared" si="9"/>
        <v>2211.7158381011423</v>
      </c>
      <c r="H166">
        <f t="shared" si="10"/>
        <v>804.26030476405174</v>
      </c>
      <c r="I166">
        <f t="shared" si="11"/>
        <v>0.14837684372696619</v>
      </c>
      <c r="J166" s="1">
        <f t="shared" si="12"/>
        <v>2076910.4814548043</v>
      </c>
      <c r="K166" s="5">
        <f>J166/'Biogas Generation'!$U$15*100</f>
        <v>16.14929376438403</v>
      </c>
    </row>
    <row r="167" spans="1:11" x14ac:dyDescent="0.25">
      <c r="A167">
        <v>160</v>
      </c>
      <c r="B167">
        <v>2180</v>
      </c>
      <c r="F167">
        <f>'Methane Generation Model'!$B$17-0.012*'Model Extrapolation'!$B167</f>
        <v>7.6895238906021355</v>
      </c>
      <c r="G167">
        <f t="shared" si="9"/>
        <v>2185.3338565164549</v>
      </c>
      <c r="H167">
        <f t="shared" si="10"/>
        <v>794.6668569150745</v>
      </c>
      <c r="I167">
        <f t="shared" si="11"/>
        <v>0.1466069621303504</v>
      </c>
      <c r="J167" s="1">
        <f t="shared" si="12"/>
        <v>2079890.4821682358</v>
      </c>
      <c r="K167" s="5">
        <f>J167/'Biogas Generation'!$U$15*100</f>
        <v>16.172465156395866</v>
      </c>
    </row>
    <row r="168" spans="1:11" x14ac:dyDescent="0.25">
      <c r="A168">
        <v>161</v>
      </c>
      <c r="B168">
        <v>2181</v>
      </c>
      <c r="F168">
        <f>'Methane Generation Model'!$B$17-0.012*'Model Extrapolation'!$B168</f>
        <v>7.677523890602135</v>
      </c>
      <c r="G168">
        <f t="shared" si="9"/>
        <v>2159.2665667833812</v>
      </c>
      <c r="H168">
        <f t="shared" si="10"/>
        <v>785.18784246668406</v>
      </c>
      <c r="I168">
        <f t="shared" si="11"/>
        <v>0.14485819218961946</v>
      </c>
      <c r="J168" s="1">
        <f t="shared" si="12"/>
        <v>2082834.9365774859</v>
      </c>
      <c r="K168" s="5">
        <f>J168/'Biogas Generation'!$U$15*100</f>
        <v>16.195360153390396</v>
      </c>
    </row>
    <row r="169" spans="1:11" x14ac:dyDescent="0.25">
      <c r="A169">
        <v>162</v>
      </c>
      <c r="B169">
        <v>2182</v>
      </c>
      <c r="F169">
        <f>'Methane Generation Model'!$B$17-0.012*'Model Extrapolation'!$B169</f>
        <v>7.6655238906021346</v>
      </c>
      <c r="G169">
        <f t="shared" si="9"/>
        <v>2133.5102151671545</v>
      </c>
      <c r="H169">
        <f t="shared" si="10"/>
        <v>775.82189642441983</v>
      </c>
      <c r="I169">
        <f t="shared" si="11"/>
        <v>0.14313028207887996</v>
      </c>
      <c r="J169" s="1">
        <f t="shared" si="12"/>
        <v>2085744.2686890776</v>
      </c>
      <c r="K169" s="5">
        <f>J169/'Biogas Generation'!$U$15*100</f>
        <v>16.21798205228675</v>
      </c>
    </row>
    <row r="170" spans="1:11" x14ac:dyDescent="0.25">
      <c r="A170">
        <v>163</v>
      </c>
      <c r="B170">
        <v>2183</v>
      </c>
      <c r="F170">
        <f>'Methane Generation Model'!$B$17-0.012*'Model Extrapolation'!$B170</f>
        <v>7.6535238906021341</v>
      </c>
      <c r="G170">
        <f t="shared" si="9"/>
        <v>2108.0610927086354</v>
      </c>
      <c r="H170">
        <f t="shared" si="10"/>
        <v>766.56767007586745</v>
      </c>
      <c r="I170">
        <f t="shared" si="11"/>
        <v>0.14142298297609013</v>
      </c>
      <c r="J170" s="1">
        <f t="shared" si="12"/>
        <v>2088618.8974518622</v>
      </c>
      <c r="K170" s="5">
        <f>J170/'Biogas Generation'!$U$15*100</f>
        <v>16.240334110677459</v>
      </c>
    </row>
    <row r="171" spans="1:11" x14ac:dyDescent="0.25">
      <c r="A171">
        <v>164</v>
      </c>
      <c r="B171">
        <v>2184</v>
      </c>
      <c r="F171">
        <f>'Methane Generation Model'!$B$17-0.012*'Model Extrapolation'!$B171</f>
        <v>7.6415238906021337</v>
      </c>
      <c r="G171">
        <f t="shared" si="9"/>
        <v>2082.9155346902135</v>
      </c>
      <c r="H171">
        <f t="shared" si="10"/>
        <v>757.42383079644128</v>
      </c>
      <c r="I171">
        <f t="shared" si="11"/>
        <v>0.13973604902722897</v>
      </c>
      <c r="J171" s="1">
        <f t="shared" si="12"/>
        <v>2091459.236817349</v>
      </c>
      <c r="K171" s="5">
        <f>J171/'Biogas Generation'!$U$15*100</f>
        <v>16.262419547297561</v>
      </c>
    </row>
    <row r="172" spans="1:11" x14ac:dyDescent="0.25">
      <c r="A172">
        <v>165</v>
      </c>
      <c r="B172">
        <v>2185</v>
      </c>
      <c r="F172">
        <f>'Methane Generation Model'!$B$17-0.012*'Model Extrapolation'!$B172</f>
        <v>7.6295238906021368</v>
      </c>
      <c r="G172">
        <f t="shared" si="9"/>
        <v>2058.0699201080893</v>
      </c>
      <c r="H172">
        <f t="shared" si="10"/>
        <v>748.38906185748704</v>
      </c>
      <c r="I172">
        <f t="shared" si="11"/>
        <v>0.13806923731089324</v>
      </c>
      <c r="J172" s="1">
        <f t="shared" si="12"/>
        <v>2094265.6957993146</v>
      </c>
      <c r="K172" s="5">
        <f>J172/'Biogas Generation'!$U$15*100</f>
        <v>16.284241542488083</v>
      </c>
    </row>
    <row r="173" spans="1:11" x14ac:dyDescent="0.25">
      <c r="A173">
        <v>166</v>
      </c>
      <c r="B173">
        <v>2186</v>
      </c>
      <c r="F173">
        <f>'Methane Generation Model'!$B$17-0.012*'Model Extrapolation'!$B173</f>
        <v>7.6175238906021363</v>
      </c>
      <c r="G173">
        <f t="shared" si="9"/>
        <v>2033.5206711508154</v>
      </c>
      <c r="H173">
        <f t="shared" si="10"/>
        <v>739.46206223666013</v>
      </c>
      <c r="I173">
        <f t="shared" si="11"/>
        <v>0.1364223078033146</v>
      </c>
      <c r="J173" s="1">
        <f t="shared" si="12"/>
        <v>2097038.6785327021</v>
      </c>
      <c r="K173" s="5">
        <f>J173/'Biogas Generation'!$U$15*100</f>
        <v>16.30580323865405</v>
      </c>
    </row>
    <row r="174" spans="1:11" x14ac:dyDescent="0.25">
      <c r="A174">
        <v>167</v>
      </c>
      <c r="B174">
        <v>2187</v>
      </c>
      <c r="F174">
        <f>'Methane Generation Model'!$B$17-0.012*'Model Extrapolation'!$B174</f>
        <v>7.6055238906021359</v>
      </c>
      <c r="G174">
        <f t="shared" si="9"/>
        <v>2009.264252684128</v>
      </c>
      <c r="H174">
        <f t="shared" si="10"/>
        <v>730.64154643059203</v>
      </c>
      <c r="I174">
        <f t="shared" si="11"/>
        <v>0.1347950233437985</v>
      </c>
      <c r="J174" s="1">
        <f t="shared" si="12"/>
        <v>2099778.584331817</v>
      </c>
      <c r="K174" s="5">
        <f>J174/'Biogas Generation'!$U$15*100</f>
        <v>16.327107740716968</v>
      </c>
    </row>
    <row r="175" spans="1:11" x14ac:dyDescent="0.25">
      <c r="A175">
        <v>168</v>
      </c>
      <c r="B175">
        <v>2188</v>
      </c>
      <c r="F175">
        <f>'Methane Generation Model'!$B$17-0.012*'Model Extrapolation'!$B175</f>
        <v>7.5935238906021354</v>
      </c>
      <c r="G175">
        <f t="shared" si="9"/>
        <v>1985.2971717418523</v>
      </c>
      <c r="H175">
        <f t="shared" si="10"/>
        <v>721.92624426976442</v>
      </c>
      <c r="I175">
        <f t="shared" si="11"/>
        <v>0.13318714960057085</v>
      </c>
      <c r="J175" s="1">
        <f t="shared" si="12"/>
        <v>2102485.8077478283</v>
      </c>
      <c r="K175" s="5">
        <f>J175/'Biogas Generation'!$U$15*100</f>
        <v>16.34815811656194</v>
      </c>
    </row>
    <row r="176" spans="1:11" x14ac:dyDescent="0.25">
      <c r="A176">
        <v>169</v>
      </c>
      <c r="B176">
        <v>2189</v>
      </c>
      <c r="F176">
        <f>'Methane Generation Model'!$B$17-0.012*'Model Extrapolation'!$B176</f>
        <v>7.5815238906021349</v>
      </c>
      <c r="G176">
        <f t="shared" si="9"/>
        <v>1961.6159770229171</v>
      </c>
      <c r="H176">
        <f t="shared" si="10"/>
        <v>713.31490073560622</v>
      </c>
      <c r="I176">
        <f t="shared" si="11"/>
        <v>0.13159845503703416</v>
      </c>
      <c r="J176" s="1">
        <f t="shared" si="12"/>
        <v>2105160.7386255865</v>
      </c>
      <c r="K176" s="5">
        <f>J176/'Biogas Generation'!$U$15*100</f>
        <v>16.368957397479466</v>
      </c>
    </row>
    <row r="177" spans="1:11" x14ac:dyDescent="0.25">
      <c r="A177">
        <v>170</v>
      </c>
      <c r="B177">
        <v>2190</v>
      </c>
      <c r="F177">
        <f>'Methane Generation Model'!$B$17-0.012*'Model Extrapolation'!$B177</f>
        <v>7.5695238906021345</v>
      </c>
      <c r="G177">
        <f t="shared" si="9"/>
        <v>1938.2172583943623</v>
      </c>
      <c r="H177">
        <f t="shared" si="10"/>
        <v>704.80627577976804</v>
      </c>
      <c r="I177">
        <f t="shared" si="11"/>
        <v>0.13002871087842602</v>
      </c>
      <c r="J177" s="1">
        <f t="shared" si="12"/>
        <v>2107803.7621597606</v>
      </c>
      <c r="K177" s="5">
        <f>J177/'Biogas Generation'!$U$15*100</f>
        <v>16.389508578601948</v>
      </c>
    </row>
    <row r="178" spans="1:11" x14ac:dyDescent="0.25">
      <c r="A178">
        <v>171</v>
      </c>
      <c r="B178">
        <v>2191</v>
      </c>
      <c r="F178">
        <f>'Methane Generation Model'!$B$17-0.012*'Model Extrapolation'!$B178</f>
        <v>7.557523890602134</v>
      </c>
      <c r="G178">
        <f t="shared" si="9"/>
        <v>1915.0976464002717</v>
      </c>
      <c r="H178">
        <f t="shared" si="10"/>
        <v>696.39914414555335</v>
      </c>
      <c r="I178">
        <f t="shared" si="11"/>
        <v>0.12847769107887508</v>
      </c>
      <c r="J178" s="1">
        <f t="shared" si="12"/>
        <v>2110415.2589503066</v>
      </c>
      <c r="K178" s="5">
        <f>J178/'Biogas Generation'!$U$15*100</f>
        <v>16.409814619334977</v>
      </c>
    </row>
    <row r="179" spans="1:11" x14ac:dyDescent="0.25">
      <c r="A179">
        <v>172</v>
      </c>
      <c r="B179">
        <v>2192</v>
      </c>
      <c r="F179">
        <f>'Methane Generation Model'!$B$17-0.012*'Model Extrapolation'!$B179</f>
        <v>7.5455238906021336</v>
      </c>
      <c r="G179">
        <f t="shared" si="9"/>
        <v>1892.2538117765675</v>
      </c>
      <c r="H179">
        <f t="shared" si="10"/>
        <v>688.09229519147914</v>
      </c>
      <c r="I179">
        <f t="shared" si="11"/>
        <v>0.12694517228885002</v>
      </c>
      <c r="J179" s="1">
        <f t="shared" si="12"/>
        <v>2112995.6050572745</v>
      </c>
      <c r="K179" s="5">
        <f>J179/'Biogas Generation'!$U$15*100</f>
        <v>16.429878443783501</v>
      </c>
    </row>
    <row r="180" spans="1:11" x14ac:dyDescent="0.25">
      <c r="A180">
        <v>173</v>
      </c>
      <c r="B180">
        <v>2193</v>
      </c>
      <c r="F180">
        <f>'Methane Generation Model'!$B$17-0.012*'Model Extrapolation'!$B180</f>
        <v>7.5335238906021367</v>
      </c>
      <c r="G180">
        <f t="shared" si="9"/>
        <v>1869.6824649715959</v>
      </c>
      <c r="H180">
        <f t="shared" si="10"/>
        <v>679.88453271694391</v>
      </c>
      <c r="I180">
        <f t="shared" si="11"/>
        <v>0.1254309338229973</v>
      </c>
      <c r="J180" s="1">
        <f t="shared" si="12"/>
        <v>2115545.1720549632</v>
      </c>
      <c r="K180" s="5">
        <f>J180/'Biogas Generation'!$U$15*100</f>
        <v>16.449702941172916</v>
      </c>
    </row>
    <row r="181" spans="1:11" x14ac:dyDescent="0.25">
      <c r="A181">
        <v>174</v>
      </c>
      <c r="B181">
        <v>2194</v>
      </c>
      <c r="F181">
        <f>'Methane Generation Model'!$B$17-0.012*'Model Extrapolation'!$B181</f>
        <v>7.5215238906021362</v>
      </c>
      <c r="G181">
        <f t="shared" si="9"/>
        <v>1847.3803556724004</v>
      </c>
      <c r="H181">
        <f t="shared" si="10"/>
        <v>671.7746747899638</v>
      </c>
      <c r="I181">
        <f t="shared" si="11"/>
        <v>0.12393475762836036</v>
      </c>
      <c r="J181" s="1">
        <f t="shared" si="12"/>
        <v>2118064.3270854256</v>
      </c>
      <c r="K181" s="5">
        <f>J181/'Biogas Generation'!$U$15*100</f>
        <v>16.469290966265106</v>
      </c>
    </row>
    <row r="182" spans="1:11" x14ac:dyDescent="0.25">
      <c r="A182">
        <v>175</v>
      </c>
      <c r="B182">
        <v>2195</v>
      </c>
      <c r="F182">
        <f>'Methane Generation Model'!$B$17-0.012*'Model Extrapolation'!$B182</f>
        <v>7.5095238906021358</v>
      </c>
      <c r="G182">
        <f t="shared" si="9"/>
        <v>1825.3442723367102</v>
      </c>
      <c r="H182">
        <f t="shared" si="10"/>
        <v>663.76155357698553</v>
      </c>
      <c r="I182">
        <f t="shared" si="11"/>
        <v>0.12245642825298217</v>
      </c>
      <c r="J182" s="1">
        <f t="shared" si="12"/>
        <v>2120553.4329113397</v>
      </c>
      <c r="K182" s="5">
        <f>J182/'Biogas Generation'!$U$15*100</f>
        <v>16.48864533976953</v>
      </c>
    </row>
    <row r="183" spans="1:11" x14ac:dyDescent="0.25">
      <c r="A183">
        <v>176</v>
      </c>
      <c r="B183">
        <v>2196</v>
      </c>
      <c r="F183">
        <f>'Methane Generation Model'!$B$17-0.012*'Model Extrapolation'!$B183</f>
        <v>7.4975238906021353</v>
      </c>
      <c r="G183">
        <f t="shared" si="9"/>
        <v>1803.5710417304467</v>
      </c>
      <c r="H183">
        <f t="shared" si="10"/>
        <v>655.84401517470792</v>
      </c>
      <c r="I183">
        <f t="shared" si="11"/>
        <v>0.12099573281487815</v>
      </c>
      <c r="J183" s="1">
        <f t="shared" si="12"/>
        <v>2123012.8479682445</v>
      </c>
      <c r="K183" s="5">
        <f>J183/'Biogas Generation'!$U$15*100</f>
        <v>16.507768848749404</v>
      </c>
    </row>
    <row r="184" spans="1:11" x14ac:dyDescent="0.25">
      <c r="A184">
        <v>177</v>
      </c>
      <c r="B184">
        <v>2197</v>
      </c>
      <c r="F184">
        <f>'Methane Generation Model'!$B$17-0.012*'Model Extrapolation'!$B184</f>
        <v>7.4855238906021349</v>
      </c>
      <c r="G184">
        <f t="shared" si="9"/>
        <v>1782.0575284707782</v>
      </c>
      <c r="H184">
        <f t="shared" si="10"/>
        <v>648.0209194439193</v>
      </c>
      <c r="I184">
        <f t="shared" si="11"/>
        <v>0.1195524609713811</v>
      </c>
      <c r="J184" s="1">
        <f t="shared" si="12"/>
        <v>2125442.9264161591</v>
      </c>
      <c r="K184" s="5">
        <f>J184/'Biogas Generation'!$U$15*100</f>
        <v>16.526664247023088</v>
      </c>
    </row>
    <row r="185" spans="1:11" x14ac:dyDescent="0.25">
      <c r="A185">
        <v>178</v>
      </c>
      <c r="B185">
        <v>2198</v>
      </c>
      <c r="F185">
        <f>'Methane Generation Model'!$B$17-0.012*'Model Extrapolation'!$B185</f>
        <v>7.4735238906021344</v>
      </c>
      <c r="G185">
        <f t="shared" si="9"/>
        <v>1760.8006345746194</v>
      </c>
      <c r="H185">
        <f t="shared" si="10"/>
        <v>640.29113984531614</v>
      </c>
      <c r="I185">
        <f t="shared" si="11"/>
        <v>0.11812640488885155</v>
      </c>
      <c r="J185" s="1">
        <f t="shared" si="12"/>
        <v>2127844.018190579</v>
      </c>
      <c r="K185" s="5">
        <f>J185/'Biogas Generation'!$U$15*100</f>
        <v>16.545334255560572</v>
      </c>
    </row>
    <row r="186" spans="1:11" x14ac:dyDescent="0.25">
      <c r="A186">
        <v>179</v>
      </c>
      <c r="B186">
        <v>2199</v>
      </c>
      <c r="F186">
        <f>'Methane Generation Model'!$B$17-0.012*'Model Extrapolation'!$B186</f>
        <v>7.4615238906021339</v>
      </c>
      <c r="G186">
        <f t="shared" si="9"/>
        <v>1739.7972990125177</v>
      </c>
      <c r="H186">
        <f t="shared" si="10"/>
        <v>632.6535632772792</v>
      </c>
      <c r="I186">
        <f t="shared" si="11"/>
        <v>0.11671735921274944</v>
      </c>
      <c r="J186" s="1">
        <f t="shared" si="12"/>
        <v>2130216.4690528689</v>
      </c>
      <c r="K186" s="5">
        <f>J186/'Biogas Generation'!$U$15*100</f>
        <v>16.563781562875352</v>
      </c>
    </row>
    <row r="187" spans="1:11" x14ac:dyDescent="0.25">
      <c r="A187">
        <v>180</v>
      </c>
      <c r="B187">
        <v>2200</v>
      </c>
      <c r="F187">
        <f>'Methane Generation Model'!$B$17-0.012*'Model Extrapolation'!$B187</f>
        <v>7.4495238906021335</v>
      </c>
      <c r="G187">
        <f t="shared" si="9"/>
        <v>1719.0444972678579</v>
      </c>
      <c r="H187">
        <f t="shared" si="10"/>
        <v>625.10708991558465</v>
      </c>
      <c r="I187">
        <f t="shared" si="11"/>
        <v>0.11532512103806251</v>
      </c>
      <c r="J187" s="1">
        <f t="shared" si="12"/>
        <v>2132560.6206400525</v>
      </c>
      <c r="K187" s="5">
        <f>J187/'Biogas Generation'!$U$15*100</f>
        <v>16.58200882541156</v>
      </c>
    </row>
    <row r="188" spans="1:11" x14ac:dyDescent="0.25">
      <c r="A188">
        <v>181</v>
      </c>
      <c r="B188">
        <v>2201</v>
      </c>
      <c r="F188">
        <f>'Methane Generation Model'!$B$17-0.012*'Model Extrapolation'!$B188</f>
        <v>7.4375238906021366</v>
      </c>
      <c r="G188">
        <f t="shared" si="9"/>
        <v>1698.5392409013339</v>
      </c>
      <c r="H188">
        <f t="shared" si="10"/>
        <v>617.65063305503054</v>
      </c>
      <c r="I188">
        <f t="shared" si="11"/>
        <v>0.11394948988008824</v>
      </c>
      <c r="J188" s="1">
        <f t="shared" si="12"/>
        <v>2134876.8105140091</v>
      </c>
      <c r="K188" s="5">
        <f>J188/'Biogas Generation'!$U$15*100</f>
        <v>16.600018667926491</v>
      </c>
    </row>
    <row r="189" spans="1:11" x14ac:dyDescent="0.25">
      <c r="A189">
        <v>182</v>
      </c>
      <c r="B189">
        <v>2202</v>
      </c>
      <c r="F189">
        <f>'Methane Generation Model'!$B$17-0.012*'Model Extrapolation'!$B189</f>
        <v>7.4255238906021361</v>
      </c>
      <c r="G189">
        <f t="shared" si="9"/>
        <v>1678.2785771205836</v>
      </c>
      <c r="H189">
        <f t="shared" si="10"/>
        <v>610.2831189529395</v>
      </c>
      <c r="I189">
        <f t="shared" si="11"/>
        <v>0.11259026764556196</v>
      </c>
      <c r="J189" s="1">
        <f t="shared" si="12"/>
        <v>2137165.3722100826</v>
      </c>
      <c r="K189" s="5">
        <f>J189/'Biogas Generation'!$U$15*100</f>
        <v>16.617813683868597</v>
      </c>
    </row>
    <row r="190" spans="1:11" x14ac:dyDescent="0.25">
      <c r="A190">
        <v>183</v>
      </c>
      <c r="B190">
        <v>2203</v>
      </c>
      <c r="F190">
        <f>'Methane Generation Model'!$B$17-0.012*'Model Extrapolation'!$B190</f>
        <v>7.4135238906021357</v>
      </c>
      <c r="G190">
        <f t="shared" si="9"/>
        <v>1658.2595883550177</v>
      </c>
      <c r="H190">
        <f t="shared" si="10"/>
        <v>603.00348667455194</v>
      </c>
      <c r="I190">
        <f t="shared" si="11"/>
        <v>0.11124725860413355</v>
      </c>
      <c r="J190" s="1">
        <f t="shared" si="12"/>
        <v>2139426.6352851125</v>
      </c>
      <c r="K190" s="5">
        <f>J190/'Biogas Generation'!$U$15*100</f>
        <v>16.63539643575092</v>
      </c>
    </row>
    <row r="191" spans="1:11" x14ac:dyDescent="0.25">
      <c r="A191">
        <v>184</v>
      </c>
      <c r="B191">
        <v>2204</v>
      </c>
      <c r="F191">
        <f>'Methane Generation Model'!$B$17-0.012*'Model Extrapolation'!$B191</f>
        <v>7.4015238906021352</v>
      </c>
      <c r="G191">
        <f t="shared" si="9"/>
        <v>1638.4793918356615</v>
      </c>
      <c r="H191">
        <f t="shared" si="10"/>
        <v>595.81068794024054</v>
      </c>
      <c r="I191">
        <f t="shared" si="11"/>
        <v>0.10992026936018033</v>
      </c>
      <c r="J191" s="1">
        <f t="shared" si="12"/>
        <v>2141660.9253648883</v>
      </c>
      <c r="K191" s="5">
        <f>J191/'Biogas Generation'!$U$15*100</f>
        <v>16.652769455520104</v>
      </c>
    </row>
    <row r="192" spans="1:11" x14ac:dyDescent="0.25">
      <c r="A192">
        <v>185</v>
      </c>
      <c r="B192">
        <v>2205</v>
      </c>
      <c r="F192">
        <f>'Methane Generation Model'!$B$17-0.012*'Model Extrapolation'!$B192</f>
        <v>7.3895238906021348</v>
      </c>
      <c r="G192">
        <f t="shared" si="9"/>
        <v>1618.9351391800355</v>
      </c>
      <c r="H192">
        <f t="shared" si="10"/>
        <v>588.70368697455842</v>
      </c>
      <c r="I192">
        <f t="shared" si="11"/>
        <v>0.10860910882495811</v>
      </c>
      <c r="J192" s="1">
        <f t="shared" si="12"/>
        <v>2143868.5641910429</v>
      </c>
      <c r="K192" s="5">
        <f>J192/'Biogas Generation'!$U$15*100</f>
        <v>16.669935244921032</v>
      </c>
    </row>
    <row r="193" spans="1:11" x14ac:dyDescent="0.25">
      <c r="A193">
        <v>186</v>
      </c>
      <c r="B193">
        <v>2206</v>
      </c>
      <c r="F193">
        <f>'Methane Generation Model'!$B$17-0.012*'Model Extrapolation'!$B193</f>
        <v>7.3775238906021343</v>
      </c>
      <c r="G193">
        <f t="shared" si="9"/>
        <v>1599.6240159819849</v>
      </c>
      <c r="H193">
        <f t="shared" si="10"/>
        <v>581.68146035708548</v>
      </c>
      <c r="I193">
        <f t="shared" si="11"/>
        <v>0.10731358818908412</v>
      </c>
      <c r="J193" s="1">
        <f t="shared" si="12"/>
        <v>2146049.869667382</v>
      </c>
      <c r="K193" s="5">
        <f>J193/'Biogas Generation'!$U$15*100</f>
        <v>16.686896275857034</v>
      </c>
    </row>
    <row r="194" spans="1:11" x14ac:dyDescent="0.25">
      <c r="A194">
        <v>187</v>
      </c>
      <c r="B194">
        <v>2207</v>
      </c>
      <c r="F194">
        <f>'Methane Generation Model'!$B$17-0.012*'Model Extrapolation'!$B194</f>
        <v>7.3655238906021339</v>
      </c>
      <c r="G194">
        <f t="shared" si="9"/>
        <v>1580.5432414063994</v>
      </c>
      <c r="H194">
        <f t="shared" si="10"/>
        <v>574.74299687505436</v>
      </c>
      <c r="I194">
        <f t="shared" si="11"/>
        <v>0.10603352089534815</v>
      </c>
      <c r="J194" s="1">
        <f t="shared" si="12"/>
        <v>2148205.1559056635</v>
      </c>
      <c r="K194" s="5">
        <f>J194/'Biogas Generation'!$U$15*100</f>
        <v>16.703654990745871</v>
      </c>
    </row>
    <row r="195" spans="1:11" x14ac:dyDescent="0.25">
      <c r="A195">
        <v>188</v>
      </c>
      <c r="B195">
        <v>2208</v>
      </c>
      <c r="F195">
        <f>'Methane Generation Model'!$B$17-0.012*'Model Extrapolation'!$B195</f>
        <v>7.3535238906021334</v>
      </c>
      <c r="G195">
        <f t="shared" si="9"/>
        <v>1561.6900677887679</v>
      </c>
      <c r="H195">
        <f t="shared" si="10"/>
        <v>567.88729737773383</v>
      </c>
      <c r="I195">
        <f t="shared" si="11"/>
        <v>0.10476872261184789</v>
      </c>
      <c r="J195" s="1">
        <f t="shared" si="12"/>
        <v>2150334.73327083</v>
      </c>
      <c r="K195" s="5">
        <f>J195/'Biogas Generation'!$U$15*100</f>
        <v>16.720213802871449</v>
      </c>
    </row>
    <row r="196" spans="1:11" x14ac:dyDescent="0.25">
      <c r="A196">
        <v>189</v>
      </c>
      <c r="B196">
        <v>2209</v>
      </c>
      <c r="F196">
        <f>'Methane Generation Model'!$B$17-0.012*'Model Extrapolation'!$B196</f>
        <v>7.3415238906021365</v>
      </c>
      <c r="G196">
        <f t="shared" si="9"/>
        <v>1543.0617802395172</v>
      </c>
      <c r="H196">
        <f t="shared" si="10"/>
        <v>561.11337463255177</v>
      </c>
      <c r="I196">
        <f t="shared" si="11"/>
        <v>0.10351901120544535</v>
      </c>
      <c r="J196" s="1">
        <f t="shared" si="12"/>
        <v>2152438.9084257022</v>
      </c>
      <c r="K196" s="5">
        <f>J196/'Biogas Generation'!$U$15*100</f>
        <v>16.736575096731332</v>
      </c>
    </row>
    <row r="197" spans="1:11" x14ac:dyDescent="0.25">
      <c r="A197">
        <v>190</v>
      </c>
      <c r="B197">
        <v>2210</v>
      </c>
      <c r="F197">
        <f>'Methane Generation Model'!$B$17-0.012*'Model Extrapolation'!$B197</f>
        <v>7.329523890602136</v>
      </c>
      <c r="G197">
        <f t="shared" si="9"/>
        <v>1524.655696253039</v>
      </c>
      <c r="H197">
        <f t="shared" si="10"/>
        <v>554.42025318292326</v>
      </c>
      <c r="I197">
        <f t="shared" si="11"/>
        <v>0.10228420671553771</v>
      </c>
      <c r="J197" s="1">
        <f t="shared" si="12"/>
        <v>2154517.9843751378</v>
      </c>
      <c r="K197" s="5">
        <f>J197/'Biogas Generation'!$U$15*100</f>
        <v>16.752741228380099</v>
      </c>
    </row>
    <row r="198" spans="1:11" x14ac:dyDescent="0.25">
      <c r="A198">
        <v>191</v>
      </c>
      <c r="B198">
        <v>2211</v>
      </c>
      <c r="F198">
        <f>'Methane Generation Model'!$B$17-0.012*'Model Extrapolation'!$B198</f>
        <v>7.3175238906021356</v>
      </c>
      <c r="G198">
        <f t="shared" si="9"/>
        <v>1506.4691653214388</v>
      </c>
      <c r="H198">
        <f t="shared" si="10"/>
        <v>547.80696920779599</v>
      </c>
      <c r="I198">
        <f t="shared" si="11"/>
        <v>0.10106413132814508</v>
      </c>
      <c r="J198" s="1">
        <f t="shared" si="12"/>
        <v>2156572.260509667</v>
      </c>
      <c r="K198" s="5">
        <f>J198/'Biogas Generation'!$U$15*100</f>
        <v>16.768714525768651</v>
      </c>
    </row>
    <row r="199" spans="1:11" x14ac:dyDescent="0.25">
      <c r="A199">
        <v>192</v>
      </c>
      <c r="B199">
        <v>2212</v>
      </c>
      <c r="F199">
        <f>'Methane Generation Model'!$B$17-0.012*'Model Extrapolation'!$B199</f>
        <v>7.3055238906021351</v>
      </c>
      <c r="G199">
        <f t="shared" si="9"/>
        <v>1488.4995685528361</v>
      </c>
      <c r="H199">
        <f t="shared" si="10"/>
        <v>541.27257038284949</v>
      </c>
      <c r="I199">
        <f t="shared" si="11"/>
        <v>9.9858609350303357E-2</v>
      </c>
      <c r="J199" s="1">
        <f t="shared" si="12"/>
        <v>2158602.0326486025</v>
      </c>
      <c r="K199" s="5">
        <f>J199/'Biogas Generation'!$U$15*100</f>
        <v>16.784497289079408</v>
      </c>
    </row>
    <row r="200" spans="1:11" x14ac:dyDescent="0.25">
      <c r="A200">
        <v>193</v>
      </c>
      <c r="B200">
        <v>2213</v>
      </c>
      <c r="F200">
        <f>'Methane Generation Model'!$B$17-0.012*'Model Extrapolation'!$B200</f>
        <v>7.2935238906021347</v>
      </c>
      <c r="G200">
        <f t="shared" ref="G200:G263" si="13">EXP(F200)</f>
        <v>1470.7443182942447</v>
      </c>
      <c r="H200">
        <f t="shared" ref="H200:H263" si="14">G200*16/44</f>
        <v>534.81611574336171</v>
      </c>
      <c r="I200">
        <f t="shared" ref="I200:I263" si="15">G200/G$7</f>
        <v>9.8667467184764587E-2</v>
      </c>
      <c r="J200" s="1">
        <f t="shared" si="12"/>
        <v>2160607.5930826403</v>
      </c>
      <c r="K200" s="5">
        <f>J200/'Biogas Generation'!$U$15*100</f>
        <v>16.800091791057564</v>
      </c>
    </row>
    <row r="201" spans="1:11" x14ac:dyDescent="0.25">
      <c r="A201">
        <v>194</v>
      </c>
      <c r="B201">
        <v>2214</v>
      </c>
      <c r="F201">
        <f>'Methane Generation Model'!$B$17-0.012*'Model Extrapolation'!$B201</f>
        <v>7.2815238906021342</v>
      </c>
      <c r="G201">
        <f t="shared" si="13"/>
        <v>1453.2008577589461</v>
      </c>
      <c r="H201">
        <f t="shared" si="14"/>
        <v>528.43667554870763</v>
      </c>
      <c r="I201">
        <f t="shared" si="15"/>
        <v>9.7490533304998628E-2</v>
      </c>
      <c r="J201" s="1">
        <f t="shared" ref="J201:J264" si="16">J200+G201+H201</f>
        <v>2162589.2306159479</v>
      </c>
      <c r="K201" s="5">
        <f>J201/'Biogas Generation'!$U$15*100</f>
        <v>16.815500277338348</v>
      </c>
    </row>
    <row r="202" spans="1:11" x14ac:dyDescent="0.25">
      <c r="A202">
        <v>195</v>
      </c>
      <c r="B202">
        <v>2215</v>
      </c>
      <c r="F202">
        <f>'Methane Generation Model'!$B$17-0.012*'Model Extrapolation'!$B202</f>
        <v>7.2695238906021338</v>
      </c>
      <c r="G202">
        <f t="shared" si="13"/>
        <v>1435.8666606583079</v>
      </c>
      <c r="H202">
        <f t="shared" si="14"/>
        <v>522.13333114847558</v>
      </c>
      <c r="I202">
        <f t="shared" si="15"/>
        <v>9.6327638230493035E-2</v>
      </c>
      <c r="J202" s="1">
        <f t="shared" si="16"/>
        <v>2164547.2306077546</v>
      </c>
      <c r="K202" s="5">
        <f>J202/'Biogas Generation'!$U$15*100</f>
        <v>16.830724966770411</v>
      </c>
    </row>
    <row r="203" spans="1:11" x14ac:dyDescent="0.25">
      <c r="A203">
        <v>196</v>
      </c>
      <c r="B203">
        <v>2216</v>
      </c>
      <c r="F203">
        <f>'Methane Generation Model'!$B$17-0.012*'Model Extrapolation'!$B203</f>
        <v>7.2575238906021333</v>
      </c>
      <c r="G203">
        <f t="shared" si="13"/>
        <v>1418.739230837994</v>
      </c>
      <c r="H203">
        <f t="shared" si="14"/>
        <v>515.90517485017961</v>
      </c>
      <c r="I203">
        <f t="shared" si="15"/>
        <v>9.5178614502347589E-2</v>
      </c>
      <c r="J203" s="1">
        <f t="shared" si="16"/>
        <v>2166481.8750134427</v>
      </c>
      <c r="K203" s="5">
        <f>J203/'Biogas Generation'!$U$15*100</f>
        <v>16.845768051735341</v>
      </c>
    </row>
    <row r="204" spans="1:11" x14ac:dyDescent="0.25">
      <c r="A204">
        <v>197</v>
      </c>
      <c r="B204">
        <v>2217</v>
      </c>
      <c r="F204">
        <f>'Methane Generation Model'!$B$17-0.012*'Model Extrapolation'!$B204</f>
        <v>7.2455238906021364</v>
      </c>
      <c r="G204">
        <f t="shared" si="13"/>
        <v>1401.8161019185191</v>
      </c>
      <c r="H204">
        <f t="shared" si="14"/>
        <v>509.75130978855236</v>
      </c>
      <c r="I204">
        <f t="shared" si="15"/>
        <v>9.4043296659160266E-2</v>
      </c>
      <c r="J204" s="1">
        <f t="shared" si="16"/>
        <v>2168393.4424251495</v>
      </c>
      <c r="K204" s="5">
        <f>J204/'Biogas Generation'!$U$15*100</f>
        <v>16.860631698463365</v>
      </c>
    </row>
    <row r="205" spans="1:11" x14ac:dyDescent="0.25">
      <c r="A205">
        <v>198</v>
      </c>
      <c r="B205">
        <v>2218</v>
      </c>
      <c r="F205">
        <f>'Methane Generation Model'!$B$17-0.012*'Model Extrapolation'!$B205</f>
        <v>7.233523890602136</v>
      </c>
      <c r="G205">
        <f t="shared" si="13"/>
        <v>1385.0948369400651</v>
      </c>
      <c r="H205">
        <f t="shared" si="14"/>
        <v>503.6708497963873</v>
      </c>
      <c r="I205">
        <f t="shared" si="15"/>
        <v>9.2921521213199118E-2</v>
      </c>
      <c r="J205" s="1">
        <f t="shared" si="16"/>
        <v>2170282.2081118859</v>
      </c>
      <c r="K205" s="5">
        <f>J205/'Biogas Generation'!$U$15*100</f>
        <v>16.875318047345303</v>
      </c>
    </row>
    <row r="206" spans="1:11" x14ac:dyDescent="0.25">
      <c r="A206">
        <v>199</v>
      </c>
      <c r="B206">
        <v>2219</v>
      </c>
      <c r="F206">
        <f>'Methane Generation Model'!$B$17-0.012*'Model Extrapolation'!$B206</f>
        <v>7.2215238906021355</v>
      </c>
      <c r="G206">
        <f t="shared" si="13"/>
        <v>1368.5730280115858</v>
      </c>
      <c r="H206">
        <f t="shared" si="14"/>
        <v>497.66291927694033</v>
      </c>
      <c r="I206">
        <f t="shared" si="15"/>
        <v>9.1813126626861821E-2</v>
      </c>
      <c r="J206" s="1">
        <f t="shared" si="16"/>
        <v>2172148.4440591745</v>
      </c>
      <c r="K206" s="5">
        <f>J206/'Biogas Generation'!$U$15*100</f>
        <v>16.889829213240766</v>
      </c>
    </row>
    <row r="207" spans="1:11" x14ac:dyDescent="0.25">
      <c r="A207">
        <v>200</v>
      </c>
      <c r="B207">
        <v>2220</v>
      </c>
      <c r="F207">
        <f>'Methane Generation Model'!$B$17-0.012*'Model Extrapolation'!$B207</f>
        <v>7.2095238906021351</v>
      </c>
      <c r="G207">
        <f t="shared" si="13"/>
        <v>1352.2482959640458</v>
      </c>
      <c r="H207">
        <f t="shared" si="14"/>
        <v>491.72665307783484</v>
      </c>
      <c r="I207">
        <f t="shared" si="15"/>
        <v>9.0717953289412637E-2</v>
      </c>
      <c r="J207" s="1">
        <f t="shared" si="16"/>
        <v>2173992.4190082164</v>
      </c>
      <c r="K207" s="5">
        <f>J207/'Biogas Generation'!$U$15*100</f>
        <v>16.904167285782719</v>
      </c>
    </row>
    <row r="208" spans="1:11" x14ac:dyDescent="0.25">
      <c r="A208">
        <v>201</v>
      </c>
      <c r="B208">
        <v>2221</v>
      </c>
      <c r="F208">
        <f>'Methane Generation Model'!$B$17-0.012*'Model Extrapolation'!$B208</f>
        <v>7.1975238906021346</v>
      </c>
      <c r="G208">
        <f t="shared" si="13"/>
        <v>1336.1182900078209</v>
      </c>
      <c r="H208">
        <f t="shared" si="14"/>
        <v>485.86119636648033</v>
      </c>
      <c r="I208">
        <f t="shared" si="15"/>
        <v>8.9635843493998502E-2</v>
      </c>
      <c r="J208" s="1">
        <f t="shared" si="16"/>
        <v>2175814.398494591</v>
      </c>
      <c r="K208" s="5">
        <f>J208/'Biogas Generation'!$U$15*100</f>
        <v>16.918334329678387</v>
      </c>
    </row>
    <row r="209" spans="1:11" x14ac:dyDescent="0.25">
      <c r="A209">
        <v>202</v>
      </c>
      <c r="B209">
        <v>2222</v>
      </c>
      <c r="F209">
        <f>'Methane Generation Model'!$B$17-0.012*'Model Extrapolation'!$B209</f>
        <v>7.1855238906021341</v>
      </c>
      <c r="G209">
        <f t="shared" si="13"/>
        <v>1320.1806873941807</v>
      </c>
      <c r="H209">
        <f t="shared" si="14"/>
        <v>480.06570450697478</v>
      </c>
      <c r="I209">
        <f t="shared" si="15"/>
        <v>8.8566641414939001E-2</v>
      </c>
      <c r="J209" s="1">
        <f t="shared" si="16"/>
        <v>2177614.6448864918</v>
      </c>
      <c r="K209" s="5">
        <f>J209/'Biogas Generation'!$U$15*100</f>
        <v>16.932332385006568</v>
      </c>
    </row>
    <row r="210" spans="1:11" x14ac:dyDescent="0.25">
      <c r="A210">
        <v>203</v>
      </c>
      <c r="B210">
        <v>2223</v>
      </c>
      <c r="F210">
        <f>'Methane Generation Model'!$B$17-0.012*'Model Extrapolation'!$B210</f>
        <v>7.1735238906021337</v>
      </c>
      <c r="G210">
        <f t="shared" si="13"/>
        <v>1304.4331930808085</v>
      </c>
      <c r="H210">
        <f t="shared" si="14"/>
        <v>474.3393429384758</v>
      </c>
      <c r="I210">
        <f t="shared" si="15"/>
        <v>8.7510193085287138E-2</v>
      </c>
      <c r="J210" s="1">
        <f t="shared" si="16"/>
        <v>2179393.4174225107</v>
      </c>
      <c r="K210" s="5">
        <f>J210/'Biogas Generation'!$U$15*100</f>
        <v>16.946163467511415</v>
      </c>
    </row>
    <row r="211" spans="1:11" x14ac:dyDescent="0.25">
      <c r="A211">
        <v>204</v>
      </c>
      <c r="B211">
        <v>2224</v>
      </c>
      <c r="F211">
        <f>'Methane Generation Model'!$B$17-0.012*'Model Extrapolation'!$B211</f>
        <v>7.1615238906021368</v>
      </c>
      <c r="G211">
        <f t="shared" si="13"/>
        <v>1288.8735394013156</v>
      </c>
      <c r="H211">
        <f t="shared" si="14"/>
        <v>468.68128705502386</v>
      </c>
      <c r="I211">
        <f t="shared" si="15"/>
        <v>8.6466346374658193E-2</v>
      </c>
      <c r="J211" s="1">
        <f t="shared" si="16"/>
        <v>2181150.9722489668</v>
      </c>
      <c r="K211" s="5">
        <f>J211/'Biogas Generation'!$U$15*100</f>
        <v>16.959829568892719</v>
      </c>
    </row>
    <row r="212" spans="1:11" x14ac:dyDescent="0.25">
      <c r="A212">
        <v>205</v>
      </c>
      <c r="B212">
        <v>2225</v>
      </c>
      <c r="F212">
        <f>'Methane Generation Model'!$B$17-0.012*'Model Extrapolation'!$B212</f>
        <v>7.1495238906021363</v>
      </c>
      <c r="G212">
        <f t="shared" si="13"/>
        <v>1273.4994857386764</v>
      </c>
      <c r="H212">
        <f t="shared" si="14"/>
        <v>463.0907220867914</v>
      </c>
      <c r="I212">
        <f t="shared" si="15"/>
        <v>8.5434950967321469E-2</v>
      </c>
      <c r="J212" s="1">
        <f t="shared" si="16"/>
        <v>2182887.5624567922</v>
      </c>
      <c r="K212" s="5">
        <f>J212/'Biogas Generation'!$U$15*100</f>
        <v>16.973332657092687</v>
      </c>
    </row>
    <row r="213" spans="1:11" x14ac:dyDescent="0.25">
      <c r="A213">
        <v>206</v>
      </c>
      <c r="B213">
        <v>2226</v>
      </c>
      <c r="F213">
        <f>'Methane Generation Model'!$B$17-0.012*'Model Extrapolation'!$B213</f>
        <v>7.1375238906021359</v>
      </c>
      <c r="G213">
        <f t="shared" si="13"/>
        <v>1258.3088182026011</v>
      </c>
      <c r="H213">
        <f t="shared" si="14"/>
        <v>457.566842982764</v>
      </c>
      <c r="I213">
        <f t="shared" si="15"/>
        <v>8.441585834055633E-2</v>
      </c>
      <c r="J213" s="1">
        <f t="shared" si="16"/>
        <v>2184603.4381179772</v>
      </c>
      <c r="K213" s="5">
        <f>J213/'Biogas Generation'!$U$15*100</f>
        <v>16.986674676579355</v>
      </c>
    </row>
    <row r="214" spans="1:11" x14ac:dyDescent="0.25">
      <c r="A214">
        <v>207</v>
      </c>
      <c r="B214">
        <v>2227</v>
      </c>
      <c r="F214">
        <f>'Methane Generation Model'!$B$17-0.012*'Model Extrapolation'!$B214</f>
        <v>7.1255238906021354</v>
      </c>
      <c r="G214">
        <f t="shared" si="13"/>
        <v>1243.2993493107149</v>
      </c>
      <c r="H214">
        <f t="shared" si="14"/>
        <v>452.10885429480544</v>
      </c>
      <c r="I214">
        <f t="shared" si="15"/>
        <v>8.3408921743263531E-2</v>
      </c>
      <c r="J214" s="1">
        <f t="shared" si="16"/>
        <v>2186298.8463215828</v>
      </c>
      <c r="K214" s="5">
        <f>J214/'Biogas Generation'!$U$15*100</f>
        <v>16.999857548626586</v>
      </c>
    </row>
    <row r="215" spans="1:11" x14ac:dyDescent="0.25">
      <c r="A215">
        <v>208</v>
      </c>
      <c r="B215">
        <v>2228</v>
      </c>
      <c r="F215">
        <f>'Methane Generation Model'!$B$17-0.012*'Model Extrapolation'!$B215</f>
        <v>7.113523890602135</v>
      </c>
      <c r="G215">
        <f t="shared" si="13"/>
        <v>1228.4689176735612</v>
      </c>
      <c r="H215">
        <f t="shared" si="14"/>
        <v>446.71597006311316</v>
      </c>
      <c r="I215">
        <f t="shared" si="15"/>
        <v>8.2413996174833082E-2</v>
      </c>
      <c r="J215" s="1">
        <f t="shared" si="16"/>
        <v>2187974.0312093194</v>
      </c>
      <c r="K215" s="5">
        <f>J215/'Biogas Generation'!$U$15*100</f>
        <v>17.012883171590733</v>
      </c>
    </row>
    <row r="216" spans="1:11" x14ac:dyDescent="0.25">
      <c r="A216">
        <v>209</v>
      </c>
      <c r="B216">
        <v>2229</v>
      </c>
      <c r="F216">
        <f>'Methane Generation Model'!$B$17-0.012*'Model Extrapolation'!$B216</f>
        <v>7.1015238906021345</v>
      </c>
      <c r="G216">
        <f t="shared" si="13"/>
        <v>1213.8153876833571</v>
      </c>
      <c r="H216">
        <f t="shared" si="14"/>
        <v>441.38741370303893</v>
      </c>
      <c r="I216">
        <f t="shared" si="15"/>
        <v>8.1430938364263891E-2</v>
      </c>
      <c r="J216" s="1">
        <f t="shared" si="16"/>
        <v>2189629.2340107057</v>
      </c>
      <c r="K216" s="5">
        <f>J216/'Biogas Generation'!$U$15*100</f>
        <v>17.02575342118401</v>
      </c>
    </row>
    <row r="217" spans="1:11" x14ac:dyDescent="0.25">
      <c r="A217">
        <v>210</v>
      </c>
      <c r="B217">
        <v>2230</v>
      </c>
      <c r="F217">
        <f>'Methane Generation Model'!$B$17-0.012*'Model Extrapolation'!$B217</f>
        <v>7.0895238906021341</v>
      </c>
      <c r="G217">
        <f t="shared" si="13"/>
        <v>1199.3366492064624</v>
      </c>
      <c r="H217">
        <f t="shared" si="14"/>
        <v>436.12241789325907</v>
      </c>
      <c r="I217">
        <f t="shared" si="15"/>
        <v>8.0459606749532481E-2</v>
      </c>
      <c r="J217" s="1">
        <f t="shared" si="16"/>
        <v>2191264.6930778055</v>
      </c>
      <c r="K217" s="5">
        <f>J217/'Biogas Generation'!$U$15*100</f>
        <v>17.038470150744605</v>
      </c>
    </row>
    <row r="218" spans="1:11" x14ac:dyDescent="0.25">
      <c r="A218">
        <v>211</v>
      </c>
      <c r="B218">
        <v>2231</v>
      </c>
      <c r="F218">
        <f>'Methane Generation Model'!$B$17-0.012*'Model Extrapolation'!$B218</f>
        <v>7.0775238906021336</v>
      </c>
      <c r="G218">
        <f t="shared" si="13"/>
        <v>1185.0306172795169</v>
      </c>
      <c r="H218">
        <f t="shared" si="14"/>
        <v>430.92022446527886</v>
      </c>
      <c r="I218">
        <f t="shared" si="15"/>
        <v>7.9499861457207846E-2</v>
      </c>
      <c r="J218" s="1">
        <f t="shared" si="16"/>
        <v>2192880.6439195503</v>
      </c>
      <c r="K218" s="5">
        <f>J218/'Biogas Generation'!$U$15*100</f>
        <v>17.051035191503541</v>
      </c>
    </row>
    <row r="219" spans="1:11" x14ac:dyDescent="0.25">
      <c r="A219">
        <v>212</v>
      </c>
      <c r="B219">
        <v>2232</v>
      </c>
      <c r="F219">
        <f>'Methane Generation Model'!$B$17-0.012*'Model Extrapolation'!$B219</f>
        <v>7.0655238906021367</v>
      </c>
      <c r="G219">
        <f t="shared" si="13"/>
        <v>1170.895231809207</v>
      </c>
      <c r="H219">
        <f t="shared" si="14"/>
        <v>425.78008429425705</v>
      </c>
      <c r="I219">
        <f t="shared" si="15"/>
        <v>7.8551564282309791E-2</v>
      </c>
      <c r="J219" s="1">
        <f t="shared" si="16"/>
        <v>2194477.3192356536</v>
      </c>
      <c r="K219" s="5">
        <f>J219/'Biogas Generation'!$U$15*100</f>
        <v>17.063450352848399</v>
      </c>
    </row>
    <row r="220" spans="1:11" x14ac:dyDescent="0.25">
      <c r="A220">
        <v>213</v>
      </c>
      <c r="B220">
        <v>2233</v>
      </c>
      <c r="F220">
        <f>'Methane Generation Model'!$B$17-0.012*'Model Extrapolation'!$B220</f>
        <v>7.0535238906021362</v>
      </c>
      <c r="G220">
        <f t="shared" si="13"/>
        <v>1156.9284572755898</v>
      </c>
      <c r="H220">
        <f t="shared" si="14"/>
        <v>420.7012571911236</v>
      </c>
      <c r="I220">
        <f t="shared" si="15"/>
        <v>7.7614578668405848E-2</v>
      </c>
      <c r="J220" s="1">
        <f t="shared" si="16"/>
        <v>2196054.9489501202</v>
      </c>
      <c r="K220" s="5">
        <f>J220/'Biogas Generation'!$U$15*100</f>
        <v>17.075717422583875</v>
      </c>
    </row>
    <row r="221" spans="1:11" x14ac:dyDescent="0.25">
      <c r="A221">
        <v>214</v>
      </c>
      <c r="B221">
        <v>2234</v>
      </c>
      <c r="F221">
        <f>'Methane Generation Model'!$B$17-0.012*'Model Extrapolation'!$B221</f>
        <v>7.0415238906021358</v>
      </c>
      <c r="G221">
        <f t="shared" si="13"/>
        <v>1143.1282824390023</v>
      </c>
      <c r="H221">
        <f t="shared" si="14"/>
        <v>415.68301179600081</v>
      </c>
      <c r="I221">
        <f t="shared" si="15"/>
        <v>7.6688769687948785E-2</v>
      </c>
      <c r="J221" s="1">
        <f t="shared" si="16"/>
        <v>2197613.7602443551</v>
      </c>
      <c r="K221" s="5">
        <f>J221/'Biogas Generation'!$U$15*100</f>
        <v>17.087838167189201</v>
      </c>
    </row>
    <row r="222" spans="1:11" x14ac:dyDescent="0.25">
      <c r="A222">
        <v>215</v>
      </c>
      <c r="B222">
        <v>2235</v>
      </c>
      <c r="F222">
        <f>'Methane Generation Model'!$B$17-0.012*'Model Extrapolation'!$B222</f>
        <v>7.0295238906021353</v>
      </c>
      <c r="G222">
        <f t="shared" si="13"/>
        <v>1129.4927200504212</v>
      </c>
      <c r="H222">
        <f t="shared" si="14"/>
        <v>410.72462547288046</v>
      </c>
      <c r="I222">
        <f t="shared" si="15"/>
        <v>7.577400402284562E-2</v>
      </c>
      <c r="J222" s="1">
        <f t="shared" si="16"/>
        <v>2199153.9775898783</v>
      </c>
      <c r="K222" s="5">
        <f>J222/'Biogas Generation'!$U$15*100</f>
        <v>17.099814332072548</v>
      </c>
    </row>
    <row r="223" spans="1:11" x14ac:dyDescent="0.25">
      <c r="A223">
        <v>216</v>
      </c>
      <c r="B223">
        <v>2236</v>
      </c>
      <c r="F223">
        <f>'Methane Generation Model'!$B$17-0.012*'Model Extrapolation'!$B223</f>
        <v>7.0175238906021349</v>
      </c>
      <c r="G223">
        <f t="shared" si="13"/>
        <v>1116.0198065653001</v>
      </c>
      <c r="H223">
        <f t="shared" si="14"/>
        <v>405.82538420556369</v>
      </c>
      <c r="I223">
        <f t="shared" si="15"/>
        <v>7.487014994525984E-2</v>
      </c>
      <c r="J223" s="1">
        <f t="shared" si="16"/>
        <v>2200675.8227806492</v>
      </c>
      <c r="K223" s="5">
        <f>J223/'Biogas Generation'!$U$15*100</f>
        <v>17.111647641822351</v>
      </c>
    </row>
    <row r="224" spans="1:11" x14ac:dyDescent="0.25">
      <c r="A224">
        <v>217</v>
      </c>
      <c r="B224">
        <v>2237</v>
      </c>
      <c r="F224">
        <f>'Methane Generation Model'!$B$17-0.012*'Model Extrapolation'!$B224</f>
        <v>7.0055238906021344</v>
      </c>
      <c r="G224">
        <f t="shared" si="13"/>
        <v>1102.7076018608161</v>
      </c>
      <c r="H224">
        <f t="shared" si="14"/>
        <v>400.98458249484224</v>
      </c>
      <c r="I224">
        <f t="shared" si="15"/>
        <v>7.3977077298642446E-2</v>
      </c>
      <c r="J224" s="1">
        <f t="shared" si="16"/>
        <v>2202179.5149650048</v>
      </c>
      <c r="K224" s="5">
        <f>J224/'Biogas Generation'!$U$15*100</f>
        <v>17.123339800455671</v>
      </c>
    </row>
    <row r="225" spans="1:11" x14ac:dyDescent="0.25">
      <c r="A225">
        <v>218</v>
      </c>
      <c r="B225">
        <v>2238</v>
      </c>
      <c r="F225">
        <f>'Methane Generation Model'!$B$17-0.012*'Model Extrapolation'!$B225</f>
        <v>6.993523890602134</v>
      </c>
      <c r="G225">
        <f t="shared" si="13"/>
        <v>1089.5541889564877</v>
      </c>
      <c r="H225">
        <f t="shared" si="14"/>
        <v>396.20152325690464</v>
      </c>
      <c r="I225">
        <f t="shared" si="15"/>
        <v>7.3094657478989036E-2</v>
      </c>
      <c r="J225" s="1">
        <f t="shared" si="16"/>
        <v>2203665.2706772182</v>
      </c>
      <c r="K225" s="5">
        <f>J225/'Biogas Generation'!$U$15*100</f>
        <v>17.134892491663546</v>
      </c>
    </row>
    <row r="226" spans="1:11" x14ac:dyDescent="0.25">
      <c r="A226">
        <v>219</v>
      </c>
      <c r="B226">
        <v>2239</v>
      </c>
      <c r="F226">
        <f>'Methane Generation Model'!$B$17-0.012*'Model Extrapolation'!$B226</f>
        <v>6.9815238906021335</v>
      </c>
      <c r="G226">
        <f t="shared" si="13"/>
        <v>1076.557673738128</v>
      </c>
      <c r="H226">
        <f t="shared" si="14"/>
        <v>391.4755177229556</v>
      </c>
      <c r="I226">
        <f t="shared" si="15"/>
        <v>7.2222763416320793E-2</v>
      </c>
      <c r="J226" s="1">
        <f t="shared" si="16"/>
        <v>2205133.3038686793</v>
      </c>
      <c r="K226" s="5">
        <f>J226/'Biogas Generation'!$U$15*100</f>
        <v>17.146307379053475</v>
      </c>
    </row>
    <row r="227" spans="1:11" x14ac:dyDescent="0.25">
      <c r="A227">
        <v>220</v>
      </c>
      <c r="B227">
        <v>2240</v>
      </c>
      <c r="F227">
        <f>'Methane Generation Model'!$B$17-0.012*'Model Extrapolation'!$B227</f>
        <v>6.9695238906021366</v>
      </c>
      <c r="G227">
        <f t="shared" si="13"/>
        <v>1063.7161846850906</v>
      </c>
      <c r="H227">
        <f t="shared" si="14"/>
        <v>386.80588534003294</v>
      </c>
      <c r="I227">
        <f t="shared" si="15"/>
        <v>7.1361269556386275E-2</v>
      </c>
      <c r="J227" s="1">
        <f t="shared" si="16"/>
        <v>2206583.8259387044</v>
      </c>
      <c r="K227" s="5">
        <f>J227/'Biogas Generation'!$U$15*100</f>
        <v>17.157586106388965</v>
      </c>
    </row>
    <row r="228" spans="1:11" x14ac:dyDescent="0.25">
      <c r="A228">
        <v>221</v>
      </c>
      <c r="B228">
        <v>2241</v>
      </c>
      <c r="F228">
        <f>'Methane Generation Model'!$B$17-0.012*'Model Extrapolation'!$B228</f>
        <v>6.9575238906021362</v>
      </c>
      <c r="G228">
        <f t="shared" si="13"/>
        <v>1051.0278726007548</v>
      </c>
      <c r="H228">
        <f t="shared" si="14"/>
        <v>382.19195367300176</v>
      </c>
      <c r="I228">
        <f t="shared" si="15"/>
        <v>7.0510051842580496E-2</v>
      </c>
      <c r="J228" s="1">
        <f t="shared" si="16"/>
        <v>2208017.045764978</v>
      </c>
      <c r="K228" s="5">
        <f>J228/'Biogas Generation'!$U$15*100</f>
        <v>17.168730297826251</v>
      </c>
    </row>
    <row r="229" spans="1:11" x14ac:dyDescent="0.25">
      <c r="A229">
        <v>222</v>
      </c>
      <c r="B229">
        <v>2242</v>
      </c>
      <c r="F229">
        <f>'Methane Generation Model'!$B$17-0.012*'Model Extrapolation'!$B229</f>
        <v>6.9455238906021357</v>
      </c>
      <c r="G229">
        <f t="shared" si="13"/>
        <v>1038.490910346258</v>
      </c>
      <c r="H229">
        <f t="shared" si="14"/>
        <v>377.63305830773021</v>
      </c>
      <c r="I229">
        <f t="shared" si="15"/>
        <v>6.9668987698081997E-2</v>
      </c>
      <c r="J229" s="1">
        <f t="shared" si="16"/>
        <v>2209433.1697336319</v>
      </c>
      <c r="K229" s="5">
        <f>J229/'Biogas Generation'!$U$15*100</f>
        <v>17.179741558148148</v>
      </c>
    </row>
    <row r="230" spans="1:11" x14ac:dyDescent="0.25">
      <c r="A230">
        <v>223</v>
      </c>
      <c r="B230">
        <v>2243</v>
      </c>
      <c r="F230">
        <f>'Methane Generation Model'!$B$17-0.012*'Model Extrapolation'!$B230</f>
        <v>6.9335238906021353</v>
      </c>
      <c r="G230">
        <f t="shared" si="13"/>
        <v>1026.1034925773724</v>
      </c>
      <c r="H230">
        <f t="shared" si="14"/>
        <v>373.12854275540815</v>
      </c>
      <c r="I230">
        <f t="shared" si="15"/>
        <v>6.8837956008200626E-2</v>
      </c>
      <c r="J230" s="1">
        <f t="shared" si="16"/>
        <v>2210832.4017689647</v>
      </c>
      <c r="K230" s="5">
        <f>J230/'Biogas Generation'!$U$15*100</f>
        <v>17.190621472995176</v>
      </c>
    </row>
    <row r="231" spans="1:11" x14ac:dyDescent="0.25">
      <c r="A231">
        <v>224</v>
      </c>
      <c r="B231">
        <v>2244</v>
      </c>
      <c r="F231">
        <f>'Methane Generation Model'!$B$17-0.012*'Model Extrapolation'!$B231</f>
        <v>6.9215238906021348</v>
      </c>
      <c r="G231">
        <f t="shared" si="13"/>
        <v>1013.8638354845331</v>
      </c>
      <c r="H231">
        <f t="shared" si="14"/>
        <v>368.677758358012</v>
      </c>
      <c r="I231">
        <f t="shared" si="15"/>
        <v>6.8016837102936975E-2</v>
      </c>
      <c r="J231" s="1">
        <f t="shared" si="16"/>
        <v>2212214.9433628074</v>
      </c>
      <c r="K231" s="5">
        <f>J231/'Biogas Generation'!$U$15*100</f>
        <v>17.201371609093872</v>
      </c>
    </row>
    <row r="232" spans="1:11" x14ac:dyDescent="0.25">
      <c r="A232">
        <v>225</v>
      </c>
      <c r="B232">
        <v>2245</v>
      </c>
      <c r="F232">
        <f>'Methane Generation Model'!$B$17-0.012*'Model Extrapolation'!$B232</f>
        <v>6.9095238906021343</v>
      </c>
      <c r="G232">
        <f t="shared" si="13"/>
        <v>1001.7701765359687</v>
      </c>
      <c r="H232">
        <f t="shared" si="14"/>
        <v>364.2800641948977</v>
      </c>
      <c r="I232">
        <f t="shared" si="15"/>
        <v>6.7205512739749812E-2</v>
      </c>
      <c r="J232" s="1">
        <f t="shared" si="16"/>
        <v>2213580.9936035383</v>
      </c>
      <c r="K232" s="5">
        <f>J232/'Biogas Generation'!$U$15*100</f>
        <v>17.211993514482408</v>
      </c>
    </row>
    <row r="233" spans="1:11" x14ac:dyDescent="0.25">
      <c r="A233">
        <v>226</v>
      </c>
      <c r="B233">
        <v>2246</v>
      </c>
      <c r="F233">
        <f>'Methane Generation Model'!$B$17-0.012*'Model Extrapolation'!$B233</f>
        <v>6.8975238906021339</v>
      </c>
      <c r="G233">
        <f t="shared" si="13"/>
        <v>989.82077422389273</v>
      </c>
      <c r="H233">
        <f t="shared" si="14"/>
        <v>359.93482699050645</v>
      </c>
      <c r="I233">
        <f t="shared" si="15"/>
        <v>6.6403866086528873E-2</v>
      </c>
      <c r="J233" s="1">
        <f t="shared" si="16"/>
        <v>2214930.749204753</v>
      </c>
      <c r="K233" s="5">
        <f>J233/'Biogas Generation'!$U$15*100</f>
        <v>17.222488718733516</v>
      </c>
    </row>
    <row r="234" spans="1:11" x14ac:dyDescent="0.25">
      <c r="A234">
        <v>227</v>
      </c>
      <c r="B234">
        <v>2247</v>
      </c>
      <c r="F234">
        <f>'Methane Generation Model'!$B$17-0.012*'Model Extrapolation'!$B234</f>
        <v>6.8855238906021334</v>
      </c>
      <c r="G234">
        <f t="shared" si="13"/>
        <v>978.01390781372345</v>
      </c>
      <c r="H234">
        <f t="shared" si="14"/>
        <v>355.64142102317214</v>
      </c>
      <c r="I234">
        <f t="shared" si="15"/>
        <v>6.5611781704770805E-2</v>
      </c>
      <c r="J234" s="1">
        <f t="shared" si="16"/>
        <v>2216264.4045335902</v>
      </c>
      <c r="K234" s="5">
        <f>J234/'Biogas Generation'!$U$15*100</f>
        <v>17.232858733174748</v>
      </c>
    </row>
    <row r="235" spans="1:11" x14ac:dyDescent="0.25">
      <c r="A235">
        <v>228</v>
      </c>
      <c r="B235">
        <v>2248</v>
      </c>
      <c r="F235">
        <f>'Methane Generation Model'!$B$17-0.012*'Model Extrapolation'!$B235</f>
        <v>6.8735238906021365</v>
      </c>
      <c r="G235">
        <f t="shared" si="13"/>
        <v>966.34787709629893</v>
      </c>
      <c r="H235">
        <f t="shared" si="14"/>
        <v>351.39922803501781</v>
      </c>
      <c r="I235">
        <f t="shared" si="15"/>
        <v>6.482914553295617E-2</v>
      </c>
      <c r="J235" s="1">
        <f t="shared" si="16"/>
        <v>2217582.1516387216</v>
      </c>
      <c r="K235" s="5">
        <f>J235/'Biogas Generation'!$U$15*100</f>
        <v>17.243105051106095</v>
      </c>
    </row>
    <row r="236" spans="1:11" x14ac:dyDescent="0.25">
      <c r="A236">
        <v>229</v>
      </c>
      <c r="B236">
        <v>2249</v>
      </c>
      <c r="F236">
        <f>'Methane Generation Model'!$B$17-0.012*'Model Extrapolation'!$B236</f>
        <v>6.8615238906021361</v>
      </c>
      <c r="G236">
        <f t="shared" si="13"/>
        <v>954.82100214303</v>
      </c>
      <c r="H236">
        <f t="shared" si="14"/>
        <v>347.20763714292002</v>
      </c>
      <c r="I236">
        <f t="shared" si="15"/>
        <v>6.4055844870123349E-2</v>
      </c>
      <c r="J236" s="1">
        <f t="shared" si="16"/>
        <v>2218884.1802780074</v>
      </c>
      <c r="K236" s="5">
        <f>J236/'Biogas Generation'!$U$15*100</f>
        <v>17.253229148015045</v>
      </c>
    </row>
    <row r="237" spans="1:11" x14ac:dyDescent="0.25">
      <c r="A237">
        <v>230</v>
      </c>
      <c r="B237">
        <v>2250</v>
      </c>
      <c r="F237">
        <f>'Methane Generation Model'!$B$17-0.012*'Model Extrapolation'!$B237</f>
        <v>6.8495238906021356</v>
      </c>
      <c r="G237">
        <f t="shared" si="13"/>
        <v>943.43162306400825</v>
      </c>
      <c r="H237">
        <f t="shared" si="14"/>
        <v>343.06604475054843</v>
      </c>
      <c r="I237">
        <f t="shared" si="15"/>
        <v>6.3291768359640843E-2</v>
      </c>
      <c r="J237" s="1">
        <f t="shared" si="16"/>
        <v>2220170.677945822</v>
      </c>
      <c r="K237" s="5">
        <f>J237/'Biogas Generation'!$U$15*100</f>
        <v>17.263232481789057</v>
      </c>
    </row>
    <row r="238" spans="1:11" x14ac:dyDescent="0.25">
      <c r="A238">
        <v>231</v>
      </c>
      <c r="B238">
        <v>2251</v>
      </c>
      <c r="F238">
        <f>'Methane Generation Model'!$B$17-0.012*'Model Extrapolation'!$B238</f>
        <v>6.8375238906021352</v>
      </c>
      <c r="G238">
        <f t="shared" si="13"/>
        <v>932.17809976896547</v>
      </c>
      <c r="H238">
        <f t="shared" si="14"/>
        <v>338.97385446144199</v>
      </c>
      <c r="I238">
        <f t="shared" si="15"/>
        <v>6.253680597317085E-2</v>
      </c>
      <c r="J238" s="1">
        <f t="shared" si="16"/>
        <v>2221441.8299000524</v>
      </c>
      <c r="K238" s="5">
        <f>J238/'Biogas Generation'!$U$15*100</f>
        <v>17.273116492925471</v>
      </c>
    </row>
    <row r="239" spans="1:11" x14ac:dyDescent="0.25">
      <c r="A239">
        <v>232</v>
      </c>
      <c r="B239">
        <v>2252</v>
      </c>
      <c r="F239">
        <f>'Methane Generation Model'!$B$17-0.012*'Model Extrapolation'!$B239</f>
        <v>6.8255238906021347</v>
      </c>
      <c r="G239">
        <f t="shared" si="13"/>
        <v>921.05881173110083</v>
      </c>
      <c r="H239">
        <f t="shared" si="14"/>
        <v>334.93047699312757</v>
      </c>
      <c r="I239">
        <f t="shared" si="15"/>
        <v>6.17908489948251E-2</v>
      </c>
      <c r="J239" s="1">
        <f t="shared" si="16"/>
        <v>2222697.8191887769</v>
      </c>
      <c r="K239" s="5">
        <f>J239/'Biogas Generation'!$U$15*100</f>
        <v>17.282882604738976</v>
      </c>
    </row>
    <row r="240" spans="1:11" x14ac:dyDescent="0.25">
      <c r="A240">
        <v>233</v>
      </c>
      <c r="B240">
        <v>2253</v>
      </c>
      <c r="F240">
        <f>'Methane Generation Model'!$B$17-0.012*'Model Extrapolation'!$B240</f>
        <v>6.8135238906021343</v>
      </c>
      <c r="G240">
        <f t="shared" si="13"/>
        <v>910.07215775372276</v>
      </c>
      <c r="H240">
        <f t="shared" si="14"/>
        <v>330.9353300922628</v>
      </c>
      <c r="I240">
        <f t="shared" si="15"/>
        <v>6.1053790005509707E-2</v>
      </c>
      <c r="J240" s="1">
        <f t="shared" si="16"/>
        <v>2223938.826676623</v>
      </c>
      <c r="K240" s="5">
        <f>J240/'Biogas Generation'!$U$15*100</f>
        <v>17.29253222356655</v>
      </c>
    </row>
    <row r="241" spans="1:11" x14ac:dyDescent="0.25">
      <c r="A241">
        <v>234</v>
      </c>
      <c r="B241">
        <v>2254</v>
      </c>
      <c r="F241">
        <f>'Methane Generation Model'!$B$17-0.012*'Model Extrapolation'!$B241</f>
        <v>6.8015238906021338</v>
      </c>
      <c r="G241">
        <f t="shared" si="13"/>
        <v>899.21655573967348</v>
      </c>
      <c r="H241">
        <f t="shared" si="14"/>
        <v>326.98783845079038</v>
      </c>
      <c r="I241">
        <f t="shared" si="15"/>
        <v>6.0325522867456557E-2</v>
      </c>
      <c r="J241" s="1">
        <f t="shared" si="16"/>
        <v>2225165.0310708135</v>
      </c>
      <c r="K241" s="5">
        <f>J241/'Biogas Generation'!$U$15*100</f>
        <v>17.302066738969973</v>
      </c>
    </row>
    <row r="242" spans="1:11" x14ac:dyDescent="0.25">
      <c r="A242">
        <v>235</v>
      </c>
      <c r="B242">
        <v>2255</v>
      </c>
      <c r="F242">
        <f>'Methane Generation Model'!$B$17-0.012*'Model Extrapolation'!$B242</f>
        <v>6.7895238906021333</v>
      </c>
      <c r="G242">
        <f t="shared" si="13"/>
        <v>888.49044246350445</v>
      </c>
      <c r="H242">
        <f t="shared" si="14"/>
        <v>323.08743362309252</v>
      </c>
      <c r="I242">
        <f t="shared" si="15"/>
        <v>5.960594270893934E-2</v>
      </c>
      <c r="J242" s="1">
        <f t="shared" si="16"/>
        <v>2226376.6089469003</v>
      </c>
      <c r="K242" s="5">
        <f>J242/'Biogas Generation'!$U$15*100</f>
        <v>17.311487523935941</v>
      </c>
    </row>
    <row r="243" spans="1:11" x14ac:dyDescent="0.25">
      <c r="A243">
        <v>236</v>
      </c>
      <c r="B243">
        <v>2256</v>
      </c>
      <c r="F243">
        <f>'Methane Generation Model'!$B$17-0.012*'Model Extrapolation'!$B243</f>
        <v>6.7775238906021364</v>
      </c>
      <c r="G243">
        <f t="shared" si="13"/>
        <v>877.89227334637212</v>
      </c>
      <c r="H243">
        <f t="shared" si="14"/>
        <v>319.23355394413534</v>
      </c>
      <c r="I243">
        <f t="shared" si="15"/>
        <v>5.8894945909171978E-2</v>
      </c>
      <c r="J243" s="1">
        <f t="shared" si="16"/>
        <v>2227573.7347741909</v>
      </c>
      <c r="K243" s="5">
        <f>J243/'Biogas Generation'!$U$15*100</f>
        <v>17.320795935073772</v>
      </c>
    </row>
    <row r="244" spans="1:11" x14ac:dyDescent="0.25">
      <c r="A244">
        <v>237</v>
      </c>
      <c r="B244">
        <v>2257</v>
      </c>
      <c r="F244">
        <f>'Methane Generation Model'!$B$17-0.012*'Model Extrapolation'!$B244</f>
        <v>6.765523890602136</v>
      </c>
      <c r="G244">
        <f t="shared" si="13"/>
        <v>867.42052223360361</v>
      </c>
      <c r="H244">
        <f t="shared" si="14"/>
        <v>315.42564444858311</v>
      </c>
      <c r="I244">
        <f t="shared" si="15"/>
        <v>5.8192430083386273E-2</v>
      </c>
      <c r="J244" s="1">
        <f t="shared" si="16"/>
        <v>2228756.5809408729</v>
      </c>
      <c r="K244" s="5">
        <f>J244/'Biogas Generation'!$U$15*100</f>
        <v>17.329993312810746</v>
      </c>
    </row>
    <row r="245" spans="1:11" x14ac:dyDescent="0.25">
      <c r="A245">
        <v>238</v>
      </c>
      <c r="B245">
        <v>2258</v>
      </c>
      <c r="F245">
        <f>'Methane Generation Model'!$B$17-0.012*'Model Extrapolation'!$B245</f>
        <v>6.7535238906021355</v>
      </c>
      <c r="G245">
        <f t="shared" si="13"/>
        <v>857.07368117494661</v>
      </c>
      <c r="H245">
        <f t="shared" si="14"/>
        <v>311.66315679088967</v>
      </c>
      <c r="I245">
        <f t="shared" si="15"/>
        <v>5.7498294068089588E-2</v>
      </c>
      <c r="J245" s="1">
        <f t="shared" si="16"/>
        <v>2229925.3177788383</v>
      </c>
      <c r="K245" s="5">
        <f>J245/'Biogas Generation'!$U$15*100</f>
        <v>17.339080981585155</v>
      </c>
    </row>
    <row r="246" spans="1:11" x14ac:dyDescent="0.25">
      <c r="A246">
        <v>239</v>
      </c>
      <c r="B246">
        <v>2259</v>
      </c>
      <c r="F246">
        <f>'Methane Generation Model'!$B$17-0.012*'Model Extrapolation'!$B246</f>
        <v>6.7415238906021351</v>
      </c>
      <c r="G246">
        <f t="shared" si="13"/>
        <v>846.85026020740929</v>
      </c>
      <c r="H246">
        <f t="shared" si="14"/>
        <v>307.94554916633064</v>
      </c>
      <c r="I246">
        <f t="shared" si="15"/>
        <v>5.6812437906496233E-2</v>
      </c>
      <c r="J246" s="1">
        <f t="shared" si="16"/>
        <v>2231080.1135882121</v>
      </c>
      <c r="K246" s="5">
        <f>J246/'Biogas Generation'!$U$15*100</f>
        <v>17.348060250037012</v>
      </c>
    </row>
    <row r="247" spans="1:11" x14ac:dyDescent="0.25">
      <c r="A247">
        <v>240</v>
      </c>
      <c r="B247">
        <v>2260</v>
      </c>
      <c r="F247">
        <f>'Methane Generation Model'!$B$17-0.012*'Model Extrapolation'!$B247</f>
        <v>6.7295238906021346</v>
      </c>
      <c r="G247">
        <f t="shared" si="13"/>
        <v>836.7487871407061</v>
      </c>
      <c r="H247">
        <f t="shared" si="14"/>
        <v>304.27228623298402</v>
      </c>
      <c r="I247">
        <f t="shared" si="15"/>
        <v>5.6134762834133781E-2</v>
      </c>
      <c r="J247" s="1">
        <f t="shared" si="16"/>
        <v>2232221.1346615856</v>
      </c>
      <c r="K247" s="5">
        <f>J247/'Biogas Generation'!$U$15*100</f>
        <v>17.356932411196482</v>
      </c>
    </row>
    <row r="248" spans="1:11" x14ac:dyDescent="0.25">
      <c r="A248">
        <v>241</v>
      </c>
      <c r="B248">
        <v>2261</v>
      </c>
      <c r="F248">
        <f>'Methane Generation Model'!$B$17-0.012*'Model Extrapolation'!$B248</f>
        <v>6.7175238906021342</v>
      </c>
      <c r="G248">
        <f t="shared" si="13"/>
        <v>826.76780734526005</v>
      </c>
      <c r="H248">
        <f t="shared" si="14"/>
        <v>300.64283903464002</v>
      </c>
      <c r="I248">
        <f t="shared" si="15"/>
        <v>5.5465171264620777E-2</v>
      </c>
      <c r="J248" s="1">
        <f t="shared" si="16"/>
        <v>2233348.5453079655</v>
      </c>
      <c r="K248" s="5">
        <f>J248/'Biogas Generation'!$U$15*100</f>
        <v>17.365698742670112</v>
      </c>
    </row>
    <row r="249" spans="1:11" x14ac:dyDescent="0.25">
      <c r="A249">
        <v>242</v>
      </c>
      <c r="B249">
        <v>2262</v>
      </c>
      <c r="F249">
        <f>'Methane Generation Model'!$B$17-0.012*'Model Extrapolation'!$B249</f>
        <v>6.7055238906021337</v>
      </c>
      <c r="G249">
        <f t="shared" si="13"/>
        <v>816.90588354273325</v>
      </c>
      <c r="H249">
        <f t="shared" si="14"/>
        <v>297.05668492463025</v>
      </c>
      <c r="I249">
        <f t="shared" si="15"/>
        <v>5.4803566775614154E-2</v>
      </c>
      <c r="J249" s="1">
        <f t="shared" si="16"/>
        <v>2234462.507876433</v>
      </c>
      <c r="K249" s="5">
        <f>J249/'Biogas Generation'!$U$15*100</f>
        <v>17.374360506824775</v>
      </c>
    </row>
    <row r="250" spans="1:11" x14ac:dyDescent="0.25">
      <c r="A250">
        <v>243</v>
      </c>
      <c r="B250">
        <v>2263</v>
      </c>
      <c r="F250">
        <f>'Methane Generation Model'!$B$17-0.012*'Model Extrapolation'!$B250</f>
        <v>6.6935238906021368</v>
      </c>
      <c r="G250">
        <f t="shared" si="13"/>
        <v>807.16159559905975</v>
      </c>
      <c r="H250">
        <f t="shared" si="14"/>
        <v>293.51330749056717</v>
      </c>
      <c r="I250">
        <f t="shared" si="15"/>
        <v>5.4149854094924434E-2</v>
      </c>
      <c r="J250" s="1">
        <f t="shared" si="16"/>
        <v>2235563.1827795226</v>
      </c>
      <c r="K250" s="5">
        <f>J250/'Biogas Generation'!$U$15*100</f>
        <v>17.382918950969479</v>
      </c>
    </row>
    <row r="251" spans="1:11" x14ac:dyDescent="0.25">
      <c r="A251">
        <v>244</v>
      </c>
      <c r="B251">
        <v>2264</v>
      </c>
      <c r="F251">
        <f>'Methane Generation Model'!$B$17-0.012*'Model Extrapolation'!$B251</f>
        <v>6.6815238906021364</v>
      </c>
      <c r="G251">
        <f t="shared" si="13"/>
        <v>797.53354031993149</v>
      </c>
      <c r="H251">
        <f t="shared" si="14"/>
        <v>290.0121964799751</v>
      </c>
      <c r="I251">
        <f t="shared" si="15"/>
        <v>5.3503939086795585E-2</v>
      </c>
      <c r="J251" s="1">
        <f t="shared" si="16"/>
        <v>2236650.7285163226</v>
      </c>
      <c r="K251" s="5">
        <f>J251/'Biogas Generation'!$U$15*100</f>
        <v>17.391375307534968</v>
      </c>
    </row>
    <row r="252" spans="1:11" x14ac:dyDescent="0.25">
      <c r="A252">
        <v>245</v>
      </c>
      <c r="B252">
        <v>2265</v>
      </c>
      <c r="F252">
        <f>'Methane Generation Model'!$B$17-0.012*'Model Extrapolation'!$B252</f>
        <v>6.6695238906021359</v>
      </c>
      <c r="G252">
        <f t="shared" si="13"/>
        <v>788.02033124875391</v>
      </c>
      <c r="H252">
        <f t="shared" si="14"/>
        <v>286.55284772681961</v>
      </c>
      <c r="I252">
        <f t="shared" si="15"/>
        <v>5.2865728738350486E-2</v>
      </c>
      <c r="J252" s="1">
        <f t="shared" si="16"/>
        <v>2237725.3016952979</v>
      </c>
      <c r="K252" s="5">
        <f>J252/'Biogas Generation'!$U$15*100</f>
        <v>17.399730794251202</v>
      </c>
    </row>
    <row r="253" spans="1:11" x14ac:dyDescent="0.25">
      <c r="A253">
        <v>246</v>
      </c>
      <c r="B253">
        <v>2266</v>
      </c>
      <c r="F253">
        <f>'Methane Generation Model'!$B$17-0.012*'Model Extrapolation'!$B253</f>
        <v>6.6575238906021355</v>
      </c>
      <c r="G253">
        <f t="shared" si="13"/>
        <v>778.62059846698185</v>
      </c>
      <c r="H253">
        <f t="shared" si="14"/>
        <v>283.13476307890249</v>
      </c>
      <c r="I253">
        <f t="shared" si="15"/>
        <v>5.2235131146196129E-2</v>
      </c>
      <c r="J253" s="1">
        <f t="shared" si="16"/>
        <v>2238787.0570568438</v>
      </c>
      <c r="K253" s="5">
        <f>J253/'Biogas Generation'!$U$15*100</f>
        <v>17.407986614322706</v>
      </c>
    </row>
    <row r="254" spans="1:11" x14ac:dyDescent="0.25">
      <c r="A254">
        <v>247</v>
      </c>
      <c r="B254">
        <v>2267</v>
      </c>
      <c r="F254">
        <f>'Methane Generation Model'!$B$17-0.012*'Model Extrapolation'!$B254</f>
        <v>6.645523890602135</v>
      </c>
      <c r="G254">
        <f t="shared" si="13"/>
        <v>769.33298839685176</v>
      </c>
      <c r="H254">
        <f t="shared" si="14"/>
        <v>279.75745032612792</v>
      </c>
      <c r="I254">
        <f t="shared" si="15"/>
        <v>5.1612055503189556E-2</v>
      </c>
      <c r="J254" s="1">
        <f t="shared" si="16"/>
        <v>2239836.1474955669</v>
      </c>
      <c r="K254" s="5">
        <f>J254/'Biogas Generation'!$U$15*100</f>
        <v>17.416143956601836</v>
      </c>
    </row>
    <row r="255" spans="1:11" x14ac:dyDescent="0.25">
      <c r="A255">
        <v>248</v>
      </c>
      <c r="B255">
        <v>2268</v>
      </c>
      <c r="F255">
        <f>'Methane Generation Model'!$B$17-0.012*'Model Extrapolation'!$B255</f>
        <v>6.6335238906021345</v>
      </c>
      <c r="G255">
        <f t="shared" si="13"/>
        <v>760.1561636064647</v>
      </c>
      <c r="H255">
        <f t="shared" si="14"/>
        <v>276.42042312962354</v>
      </c>
      <c r="I255">
        <f t="shared" si="15"/>
        <v>5.0996412085361507E-2</v>
      </c>
      <c r="J255" s="1">
        <f t="shared" si="16"/>
        <v>2240872.7240823028</v>
      </c>
      <c r="K255" s="5">
        <f>J255/'Biogas Generation'!$U$15*100</f>
        <v>17.424203995759978</v>
      </c>
    </row>
    <row r="256" spans="1:11" x14ac:dyDescent="0.25">
      <c r="A256">
        <v>249</v>
      </c>
      <c r="B256">
        <v>2269</v>
      </c>
      <c r="F256">
        <f>'Methane Generation Model'!$B$17-0.012*'Model Extrapolation'!$B256</f>
        <v>6.6215238906021341</v>
      </c>
      <c r="G256">
        <f t="shared" si="13"/>
        <v>751.08880261719321</v>
      </c>
      <c r="H256">
        <f t="shared" si="14"/>
        <v>273.12320095170662</v>
      </c>
      <c r="I256">
        <f t="shared" si="15"/>
        <v>5.0388112238995982E-2</v>
      </c>
      <c r="J256" s="1">
        <f t="shared" si="16"/>
        <v>2241896.9360858714</v>
      </c>
      <c r="K256" s="5">
        <f>J256/'Biogas Generation'!$U$15*100</f>
        <v>17.4321678924567</v>
      </c>
    </row>
    <row r="257" spans="1:11" x14ac:dyDescent="0.25">
      <c r="A257">
        <v>250</v>
      </c>
      <c r="B257">
        <v>2270</v>
      </c>
      <c r="F257">
        <f>'Methane Generation Model'!$B$17-0.012*'Model Extrapolation'!$B257</f>
        <v>6.6095238906021336</v>
      </c>
      <c r="G257">
        <f t="shared" si="13"/>
        <v>742.12959971338614</v>
      </c>
      <c r="H257">
        <f t="shared" si="14"/>
        <v>269.86530898668587</v>
      </c>
      <c r="I257">
        <f t="shared" si="15"/>
        <v>4.9787068367863938E-2</v>
      </c>
      <c r="J257" s="1">
        <f t="shared" si="16"/>
        <v>2242908.9309945712</v>
      </c>
      <c r="K257" s="5">
        <f>J257/'Biogas Generation'!$U$15*100</f>
        <v>17.440036793506881</v>
      </c>
    </row>
    <row r="258" spans="1:11" x14ac:dyDescent="0.25">
      <c r="A258">
        <v>251</v>
      </c>
      <c r="B258">
        <v>2271</v>
      </c>
      <c r="F258">
        <f>'Methane Generation Model'!$B$17-0.012*'Model Extrapolation'!$B258</f>
        <v>6.5975238906021367</v>
      </c>
      <c r="G258">
        <f t="shared" si="13"/>
        <v>733.27726475434667</v>
      </c>
      <c r="H258">
        <f t="shared" si="14"/>
        <v>266.64627809248969</v>
      </c>
      <c r="I258">
        <f t="shared" si="15"/>
        <v>4.9193193920609522E-2</v>
      </c>
      <c r="J258" s="1">
        <f t="shared" si="16"/>
        <v>2243908.8545374181</v>
      </c>
      <c r="K258" s="5">
        <f>J258/'Biogas Generation'!$U$15*100</f>
        <v>17.447811832045879</v>
      </c>
    </row>
    <row r="259" spans="1:11" x14ac:dyDescent="0.25">
      <c r="A259">
        <v>252</v>
      </c>
      <c r="B259">
        <v>2272</v>
      </c>
      <c r="F259">
        <f>'Methane Generation Model'!$B$17-0.012*'Model Extrapolation'!$B259</f>
        <v>6.5855238906021363</v>
      </c>
      <c r="G259">
        <f t="shared" si="13"/>
        <v>724.53052298853834</v>
      </c>
      <c r="H259">
        <f t="shared" si="14"/>
        <v>263.46564472310484</v>
      </c>
      <c r="I259">
        <f t="shared" si="15"/>
        <v>4.8606403378285735E-2</v>
      </c>
      <c r="J259" s="1">
        <f t="shared" si="16"/>
        <v>2244896.85070513</v>
      </c>
      <c r="K259" s="5">
        <f>J259/'Biogas Generation'!$U$15*100</f>
        <v>17.455494127692674</v>
      </c>
    </row>
    <row r="260" spans="1:11" x14ac:dyDescent="0.25">
      <c r="A260">
        <v>253</v>
      </c>
      <c r="B260">
        <v>2273</v>
      </c>
      <c r="F260">
        <f>'Methane Generation Model'!$B$17-0.012*'Model Extrapolation'!$B260</f>
        <v>6.5735238906021358</v>
      </c>
      <c r="G260">
        <f t="shared" si="13"/>
        <v>715.888114870035</v>
      </c>
      <c r="H260">
        <f t="shared" si="14"/>
        <v>260.32295086183092</v>
      </c>
      <c r="I260">
        <f t="shared" si="15"/>
        <v>4.8026612242040689E-2</v>
      </c>
      <c r="J260" s="1">
        <f t="shared" si="16"/>
        <v>2245873.061770862</v>
      </c>
      <c r="K260" s="5">
        <f>J260/'Biogas Generation'!$U$15*100</f>
        <v>17.463084786711114</v>
      </c>
    </row>
    <row r="261" spans="1:11" x14ac:dyDescent="0.25">
      <c r="A261">
        <v>254</v>
      </c>
      <c r="B261">
        <v>2274</v>
      </c>
      <c r="F261">
        <f>'Methane Generation Model'!$B$17-0.012*'Model Extrapolation'!$B261</f>
        <v>6.5615238906021354</v>
      </c>
      <c r="G261">
        <f t="shared" si="13"/>
        <v>707.34879587713374</v>
      </c>
      <c r="H261">
        <f t="shared" si="14"/>
        <v>257.21774395532134</v>
      </c>
      <c r="I261">
        <f t="shared" si="15"/>
        <v>4.7453737020948891E-2</v>
      </c>
      <c r="J261" s="1">
        <f t="shared" si="16"/>
        <v>2246837.6283106948</v>
      </c>
      <c r="K261" s="5">
        <f>J261/'Biogas Generation'!$U$15*100</f>
        <v>17.470584902169218</v>
      </c>
    </row>
    <row r="262" spans="1:11" x14ac:dyDescent="0.25">
      <c r="A262">
        <v>255</v>
      </c>
      <c r="B262">
        <v>2275</v>
      </c>
      <c r="F262">
        <f>'Methane Generation Model'!$B$17-0.012*'Model Extrapolation'!$B262</f>
        <v>6.5495238906021349</v>
      </c>
      <c r="G262">
        <f t="shared" si="13"/>
        <v>698.91133633314325</v>
      </c>
      <c r="H262">
        <f t="shared" si="14"/>
        <v>254.14957684841573</v>
      </c>
      <c r="I262">
        <f t="shared" si="15"/>
        <v>4.6887695219988548E-2</v>
      </c>
      <c r="J262" s="1">
        <f t="shared" si="16"/>
        <v>2247790.6892238762</v>
      </c>
      <c r="K262" s="5">
        <f>J262/'Biogas Generation'!$U$15*100</f>
        <v>17.477995554096566</v>
      </c>
    </row>
    <row r="263" spans="1:11" x14ac:dyDescent="0.25">
      <c r="A263">
        <v>256</v>
      </c>
      <c r="B263">
        <v>2276</v>
      </c>
      <c r="F263">
        <f>'Methane Generation Model'!$B$17-0.012*'Model Extrapolation'!$B263</f>
        <v>6.5375238906021345</v>
      </c>
      <c r="G263">
        <f t="shared" si="13"/>
        <v>690.57452122930931</v>
      </c>
      <c r="H263">
        <f t="shared" si="14"/>
        <v>251.11800771974885</v>
      </c>
      <c r="I263">
        <f t="shared" si="15"/>
        <v>4.6328405328162216E-2</v>
      </c>
      <c r="J263" s="1">
        <f t="shared" si="16"/>
        <v>2248732.3817528249</v>
      </c>
      <c r="K263" s="5">
        <f>J263/'Biogas Generation'!$U$15*100</f>
        <v>17.485317809639838</v>
      </c>
    </row>
    <row r="264" spans="1:11" x14ac:dyDescent="0.25">
      <c r="A264">
        <v>257</v>
      </c>
      <c r="B264">
        <v>2277</v>
      </c>
      <c r="F264">
        <f>'Methane Generation Model'!$B$17-0.012*'Model Extrapolation'!$B264</f>
        <v>6.525523890602134</v>
      </c>
      <c r="G264">
        <f t="shared" ref="G264:G327" si="17">EXP(F264)</f>
        <v>682.33715004985095</v>
      </c>
      <c r="H264">
        <f t="shared" ref="H264:H327" si="18">G264*16/44</f>
        <v>248.12260001812763</v>
      </c>
      <c r="I264">
        <f t="shared" ref="I264:I327" si="19">G264/G$7</f>
        <v>4.5775786806759006E-2</v>
      </c>
      <c r="J264" s="1">
        <f t="shared" si="16"/>
        <v>2249662.8415028928</v>
      </c>
      <c r="K264" s="5">
        <f>J264/'Biogas Generation'!$U$15*100</f>
        <v>17.492552723216498</v>
      </c>
    </row>
    <row r="265" spans="1:11" x14ac:dyDescent="0.25">
      <c r="A265">
        <v>258</v>
      </c>
      <c r="B265">
        <v>2278</v>
      </c>
      <c r="F265">
        <f>'Methane Generation Model'!$B$17-0.012*'Model Extrapolation'!$B265</f>
        <v>6.5135238906021335</v>
      </c>
      <c r="G265">
        <f t="shared" si="17"/>
        <v>674.19803659908405</v>
      </c>
      <c r="H265">
        <f t="shared" si="18"/>
        <v>245.16292239966694</v>
      </c>
      <c r="I265">
        <f t="shared" si="19"/>
        <v>4.5229760077756913E-2</v>
      </c>
      <c r="J265" s="1">
        <f t="shared" ref="J265:J308" si="20">J264+G265+H265</f>
        <v>2250582.2024618913</v>
      </c>
      <c r="K265" s="5">
        <f>J265/'Biogas Generation'!$U$15*100</f>
        <v>17.499701336666593</v>
      </c>
    </row>
    <row r="266" spans="1:11" x14ac:dyDescent="0.25">
      <c r="A266">
        <v>259</v>
      </c>
      <c r="B266">
        <v>2279</v>
      </c>
      <c r="F266">
        <f>'Methane Generation Model'!$B$17-0.012*'Model Extrapolation'!$B266</f>
        <v>6.5015238906021366</v>
      </c>
      <c r="G266">
        <f t="shared" si="17"/>
        <v>666.15600883060961</v>
      </c>
      <c r="H266">
        <f t="shared" si="18"/>
        <v>242.23854866567623</v>
      </c>
      <c r="I266">
        <f t="shared" si="19"/>
        <v>4.4690246512363578E-2</v>
      </c>
      <c r="J266" s="1">
        <f t="shared" si="20"/>
        <v>2251490.5970193879</v>
      </c>
      <c r="K266" s="5">
        <f>J266/'Biogas Generation'!$U$15*100</f>
        <v>17.506764679402821</v>
      </c>
    </row>
    <row r="267" spans="1:11" x14ac:dyDescent="0.25">
      <c r="A267">
        <v>260</v>
      </c>
      <c r="B267">
        <v>2280</v>
      </c>
      <c r="F267">
        <f>'Methane Generation Model'!$B$17-0.012*'Model Extrapolation'!$B267</f>
        <v>6.4895238906021362</v>
      </c>
      <c r="G267">
        <f t="shared" si="17"/>
        <v>658.20990867852743</v>
      </c>
      <c r="H267">
        <f t="shared" si="18"/>
        <v>239.3490577012827</v>
      </c>
      <c r="I267">
        <f t="shared" si="19"/>
        <v>4.4157168419692978E-2</v>
      </c>
      <c r="J267" s="1">
        <f t="shared" si="20"/>
        <v>2252388.155985768</v>
      </c>
      <c r="K267" s="5">
        <f>J267/'Biogas Generation'!$U$15*100</f>
        <v>17.513743768558736</v>
      </c>
    </row>
    <row r="268" spans="1:11" x14ac:dyDescent="0.25">
      <c r="A268">
        <v>261</v>
      </c>
      <c r="B268">
        <v>2281</v>
      </c>
      <c r="F268">
        <f>'Methane Generation Model'!$B$17-0.012*'Model Extrapolation'!$B268</f>
        <v>6.4775238906021357</v>
      </c>
      <c r="G268">
        <f t="shared" si="17"/>
        <v>650.35859189068719</v>
      </c>
      <c r="H268">
        <f t="shared" si="18"/>
        <v>236.49403341479535</v>
      </c>
      <c r="I268">
        <f t="shared" si="19"/>
        <v>4.3630449035578771E-2</v>
      </c>
      <c r="J268" s="1">
        <f t="shared" si="20"/>
        <v>2253275.0086110737</v>
      </c>
      <c r="K268" s="5">
        <f>J268/'Biogas Generation'!$U$15*100</f>
        <v>17.520639609135237</v>
      </c>
    </row>
    <row r="269" spans="1:11" x14ac:dyDescent="0.25">
      <c r="A269">
        <v>262</v>
      </c>
      <c r="B269">
        <v>2282</v>
      </c>
      <c r="F269">
        <f>'Methane Generation Model'!$B$17-0.012*'Model Extrapolation'!$B269</f>
        <v>6.4655238906021353</v>
      </c>
      <c r="G269">
        <f t="shared" si="17"/>
        <v>642.6009278639043</v>
      </c>
      <c r="H269">
        <f t="shared" si="18"/>
        <v>233.67306467778337</v>
      </c>
      <c r="I269">
        <f t="shared" si="19"/>
        <v>4.3110012511519462E-2</v>
      </c>
      <c r="J269" s="1">
        <f t="shared" si="20"/>
        <v>2254151.2826036154</v>
      </c>
      <c r="K269" s="5">
        <f>J269/'Biogas Generation'!$U$15*100</f>
        <v>17.527453194145284</v>
      </c>
    </row>
    <row r="270" spans="1:11" x14ac:dyDescent="0.25">
      <c r="A270">
        <v>263</v>
      </c>
      <c r="B270">
        <v>2283</v>
      </c>
      <c r="F270">
        <f>'Methane Generation Model'!$B$17-0.012*'Model Extrapolation'!$B270</f>
        <v>6.4535238906021348</v>
      </c>
      <c r="G270">
        <f t="shared" si="17"/>
        <v>634.93579948115348</v>
      </c>
      <c r="H270">
        <f t="shared" si="18"/>
        <v>230.88574526587399</v>
      </c>
      <c r="I270">
        <f t="shared" si="19"/>
        <v>4.2595783903756269E-2</v>
      </c>
      <c r="J270" s="1">
        <f t="shared" si="20"/>
        <v>2255017.1041483628</v>
      </c>
      <c r="K270" s="5">
        <f>J270/'Biogas Generation'!$U$15*100</f>
        <v>17.534185504756891</v>
      </c>
    </row>
    <row r="271" spans="1:11" x14ac:dyDescent="0.25">
      <c r="A271">
        <v>264</v>
      </c>
      <c r="B271">
        <v>2284</v>
      </c>
      <c r="F271">
        <f>'Methane Generation Model'!$B$17-0.012*'Model Extrapolation'!$B271</f>
        <v>6.4415238906021344</v>
      </c>
      <c r="G271">
        <f t="shared" si="17"/>
        <v>627.36210295070225</v>
      </c>
      <c r="H271">
        <f t="shared" si="18"/>
        <v>228.13167380025536</v>
      </c>
      <c r="I271">
        <f t="shared" si="19"/>
        <v>4.2087689162481089E-2</v>
      </c>
      <c r="J271" s="1">
        <f t="shared" si="20"/>
        <v>2255872.597925114</v>
      </c>
      <c r="K271" s="5">
        <f>J271/'Biogas Generation'!$U$15*100</f>
        <v>17.540837510434422</v>
      </c>
    </row>
    <row r="272" spans="1:11" x14ac:dyDescent="0.25">
      <c r="A272">
        <v>265</v>
      </c>
      <c r="B272">
        <v>2285</v>
      </c>
      <c r="F272">
        <f>'Methane Generation Model'!$B$17-0.012*'Model Extrapolation'!$B272</f>
        <v>6.4295238906021339</v>
      </c>
      <c r="G272">
        <f t="shared" si="17"/>
        <v>619.87874764716298</v>
      </c>
      <c r="H272">
        <f t="shared" si="18"/>
        <v>225.41045368987744</v>
      </c>
      <c r="I272">
        <f t="shared" si="19"/>
        <v>4.1585655121173182E-2</v>
      </c>
      <c r="J272" s="1">
        <f t="shared" si="20"/>
        <v>2256717.8871264509</v>
      </c>
      <c r="K272" s="5">
        <f>J272/'Biogas Generation'!$U$15*100</f>
        <v>17.54741016907818</v>
      </c>
    </row>
    <row r="273" spans="1:11" x14ac:dyDescent="0.25">
      <c r="A273">
        <v>266</v>
      </c>
      <c r="B273">
        <v>2286</v>
      </c>
      <c r="F273">
        <f>'Methane Generation Model'!$B$17-0.012*'Model Extrapolation'!$B273</f>
        <v>6.4175238906021335</v>
      </c>
      <c r="G273">
        <f t="shared" si="17"/>
        <v>612.48465595444043</v>
      </c>
      <c r="H273">
        <f t="shared" si="18"/>
        <v>222.72169307434197</v>
      </c>
      <c r="I273">
        <f t="shared" si="19"/>
        <v>4.1089609486063085E-2</v>
      </c>
      <c r="J273" s="1">
        <f t="shared" si="20"/>
        <v>2257553.0934754796</v>
      </c>
      <c r="K273" s="5">
        <f>J273/'Biogas Generation'!$U$15*100</f>
        <v>17.553904427162379</v>
      </c>
    </row>
    <row r="274" spans="1:11" x14ac:dyDescent="0.25">
      <c r="A274">
        <v>267</v>
      </c>
      <c r="B274">
        <v>2287</v>
      </c>
      <c r="F274">
        <f>'Methane Generation Model'!$B$17-0.012*'Model Extrapolation'!$B274</f>
        <v>6.4055238906021366</v>
      </c>
      <c r="G274">
        <f t="shared" si="17"/>
        <v>605.17876311055602</v>
      </c>
      <c r="H274">
        <f t="shared" si="18"/>
        <v>220.0650047674749</v>
      </c>
      <c r="I274">
        <f t="shared" si="19"/>
        <v>4.0599480825722303E-2</v>
      </c>
      <c r="J274" s="1">
        <f t="shared" si="20"/>
        <v>2258378.3372433577</v>
      </c>
      <c r="K274" s="5">
        <f>J274/'Biogas Generation'!$U$15*100</f>
        <v>17.560321219871401</v>
      </c>
    </row>
    <row r="275" spans="1:11" x14ac:dyDescent="0.25">
      <c r="A275">
        <v>268</v>
      </c>
      <c r="B275">
        <v>2288</v>
      </c>
      <c r="F275">
        <f>'Methane Generation Model'!$B$17-0.012*'Model Extrapolation'!$B275</f>
        <v>6.3935238906021361</v>
      </c>
      <c r="G275">
        <f t="shared" si="17"/>
        <v>597.96001705431138</v>
      </c>
      <c r="H275">
        <f t="shared" si="18"/>
        <v>217.44000620156777</v>
      </c>
      <c r="I275">
        <f t="shared" si="19"/>
        <v>4.0115198560776527E-2</v>
      </c>
      <c r="J275" s="1">
        <f t="shared" si="20"/>
        <v>2259193.7372666136</v>
      </c>
      <c r="K275" s="5">
        <f>J275/'Biogas Generation'!$U$15*100</f>
        <v>17.566661471234486</v>
      </c>
    </row>
    <row r="276" spans="1:11" x14ac:dyDescent="0.25">
      <c r="A276">
        <v>269</v>
      </c>
      <c r="B276">
        <v>2289</v>
      </c>
      <c r="F276">
        <f>'Methane Generation Model'!$B$17-0.012*'Model Extrapolation'!$B276</f>
        <v>6.3815238906021357</v>
      </c>
      <c r="G276">
        <f t="shared" si="17"/>
        <v>590.82737827380231</v>
      </c>
      <c r="H276">
        <f t="shared" si="18"/>
        <v>214.84631937229176</v>
      </c>
      <c r="I276">
        <f t="shared" si="19"/>
        <v>3.9636692953742891E-2</v>
      </c>
      <c r="J276" s="1">
        <f t="shared" si="20"/>
        <v>2259999.4109642599</v>
      </c>
      <c r="K276" s="5">
        <f>J276/'Biogas Generation'!$U$15*100</f>
        <v>17.572926094258783</v>
      </c>
    </row>
    <row r="277" spans="1:11" x14ac:dyDescent="0.25">
      <c r="A277">
        <v>270</v>
      </c>
      <c r="B277">
        <v>2290</v>
      </c>
      <c r="F277">
        <f>'Methane Generation Model'!$B$17-0.012*'Model Extrapolation'!$B277</f>
        <v>6.3695238906021352</v>
      </c>
      <c r="G277">
        <f t="shared" si="17"/>
        <v>583.77981965671938</v>
      </c>
      <c r="H277">
        <f t="shared" si="18"/>
        <v>212.2835707842616</v>
      </c>
      <c r="I277">
        <f t="shared" si="19"/>
        <v>3.9163895098987135E-2</v>
      </c>
      <c r="J277" s="1">
        <f t="shared" si="20"/>
        <v>2260795.4743547007</v>
      </c>
      <c r="K277" s="5">
        <f>J277/'Biogas Generation'!$U$15*100</f>
        <v>17.579115991060831</v>
      </c>
    </row>
    <row r="278" spans="1:11" x14ac:dyDescent="0.25">
      <c r="A278">
        <v>271</v>
      </c>
      <c r="B278">
        <v>2291</v>
      </c>
      <c r="F278">
        <f>'Methane Generation Model'!$B$17-0.012*'Model Extrapolation'!$B278</f>
        <v>6.3575238906021347</v>
      </c>
      <c r="G278">
        <f t="shared" si="17"/>
        <v>576.81632634244329</v>
      </c>
      <c r="H278">
        <f t="shared" si="18"/>
        <v>209.75139139725209</v>
      </c>
      <c r="I278">
        <f t="shared" si="19"/>
        <v>3.8696736912801163E-2</v>
      </c>
      <c r="J278" s="1">
        <f t="shared" si="20"/>
        <v>2261582.0420724405</v>
      </c>
      <c r="K278" s="5">
        <f>J278/'Biogas Generation'!$U$15*100</f>
        <v>17.585232052996474</v>
      </c>
    </row>
    <row r="279" spans="1:11" x14ac:dyDescent="0.25">
      <c r="A279">
        <v>272</v>
      </c>
      <c r="B279">
        <v>2292</v>
      </c>
      <c r="F279">
        <f>'Methane Generation Model'!$B$17-0.012*'Model Extrapolation'!$B279</f>
        <v>6.3455238906021343</v>
      </c>
      <c r="G279">
        <f t="shared" si="17"/>
        <v>569.93589557590406</v>
      </c>
      <c r="H279">
        <f t="shared" si="18"/>
        <v>207.24941657305601</v>
      </c>
      <c r="I279">
        <f t="shared" si="19"/>
        <v>3.8235151123598925E-2</v>
      </c>
      <c r="J279" s="1">
        <f t="shared" si="20"/>
        <v>2262359.2273845891</v>
      </c>
      <c r="K279" s="5">
        <f>J279/'Biogas Generation'!$U$15*100</f>
        <v>17.591275160789188</v>
      </c>
    </row>
    <row r="280" spans="1:11" x14ac:dyDescent="0.25">
      <c r="A280">
        <v>273</v>
      </c>
      <c r="B280">
        <v>2293</v>
      </c>
      <c r="F280">
        <f>'Methane Generation Model'!$B$17-0.012*'Model Extrapolation'!$B280</f>
        <v>6.3335238906021338</v>
      </c>
      <c r="G280">
        <f t="shared" si="17"/>
        <v>563.13753656318158</v>
      </c>
      <c r="H280">
        <f t="shared" si="18"/>
        <v>204.77728602297512</v>
      </c>
      <c r="I280">
        <f t="shared" si="19"/>
        <v>3.7779071262229139E-2</v>
      </c>
      <c r="J280" s="1">
        <f t="shared" si="20"/>
        <v>2263127.142207175</v>
      </c>
      <c r="K280" s="5">
        <f>J280/'Biogas Generation'!$U$15*100</f>
        <v>17.597246184656949</v>
      </c>
    </row>
    <row r="281" spans="1:11" x14ac:dyDescent="0.25">
      <c r="A281">
        <v>274</v>
      </c>
      <c r="B281">
        <v>2294</v>
      </c>
      <c r="F281">
        <f>'Methane Generation Model'!$B$17-0.012*'Model Extrapolation'!$B281</f>
        <v>6.3215238906021334</v>
      </c>
      <c r="G281">
        <f t="shared" si="17"/>
        <v>556.42027032883061</v>
      </c>
      <c r="H281">
        <f t="shared" si="18"/>
        <v>202.3346437559384</v>
      </c>
      <c r="I281">
        <f t="shared" si="19"/>
        <v>3.7328431652403668E-2</v>
      </c>
      <c r="J281" s="1">
        <f t="shared" si="20"/>
        <v>2263885.8971212599</v>
      </c>
      <c r="K281" s="5">
        <f>J281/'Biogas Generation'!$U$15*100</f>
        <v>17.603145984437507</v>
      </c>
    </row>
    <row r="282" spans="1:11" x14ac:dyDescent="0.25">
      <c r="A282">
        <v>275</v>
      </c>
      <c r="B282">
        <v>2295</v>
      </c>
      <c r="F282">
        <f>'Methane Generation Model'!$B$17-0.012*'Model Extrapolation'!$B282</f>
        <v>6.3095238906021365</v>
      </c>
      <c r="G282">
        <f t="shared" si="17"/>
        <v>549.78312957490789</v>
      </c>
      <c r="H282">
        <f t="shared" si="18"/>
        <v>199.92113802723924</v>
      </c>
      <c r="I282">
        <f t="shared" si="19"/>
        <v>3.6883167401240112E-2</v>
      </c>
      <c r="J282" s="1">
        <f t="shared" si="20"/>
        <v>2264635.6013888619</v>
      </c>
      <c r="K282" s="5">
        <f>J282/'Biogas Generation'!$U$15*100</f>
        <v>17.608975409712222</v>
      </c>
    </row>
    <row r="283" spans="1:11" x14ac:dyDescent="0.25">
      <c r="A283">
        <v>276</v>
      </c>
      <c r="B283">
        <v>2296</v>
      </c>
      <c r="F283">
        <f>'Methane Generation Model'!$B$17-0.012*'Model Extrapolation'!$B283</f>
        <v>6.297523890602136</v>
      </c>
      <c r="G283">
        <f t="shared" si="17"/>
        <v>543.22515854167159</v>
      </c>
      <c r="H283">
        <f t="shared" si="18"/>
        <v>197.53642128788059</v>
      </c>
      <c r="I283">
        <f t="shared" si="19"/>
        <v>3.6443214389916614E-2</v>
      </c>
      <c r="J283" s="1">
        <f t="shared" si="20"/>
        <v>2265376.3629686912</v>
      </c>
      <c r="K283" s="5">
        <f>J283/'Biogas Generation'!$U$15*100</f>
        <v>17.614735299928412</v>
      </c>
    </row>
    <row r="284" spans="1:11" x14ac:dyDescent="0.25">
      <c r="A284">
        <v>277</v>
      </c>
      <c r="B284">
        <v>2297</v>
      </c>
      <c r="F284">
        <f>'Methane Generation Model'!$B$17-0.012*'Model Extrapolation'!$B284</f>
        <v>6.2855238906021356</v>
      </c>
      <c r="G284">
        <f t="shared" si="17"/>
        <v>536.74541286996305</v>
      </c>
      <c r="H284">
        <f t="shared" si="18"/>
        <v>195.18015013453203</v>
      </c>
      <c r="I284">
        <f t="shared" si="19"/>
        <v>3.6008509264439451E-2</v>
      </c>
      <c r="J284" s="1">
        <f t="shared" si="20"/>
        <v>2266108.2885316955</v>
      </c>
      <c r="K284" s="5">
        <f>J284/'Biogas Generation'!$U$15*100</f>
        <v>17.62042648452022</v>
      </c>
    </row>
    <row r="285" spans="1:11" x14ac:dyDescent="0.25">
      <c r="A285">
        <v>278</v>
      </c>
      <c r="B285">
        <v>2298</v>
      </c>
      <c r="F285">
        <f>'Methane Generation Model'!$B$17-0.012*'Model Extrapolation'!$B285</f>
        <v>6.2735238906021351</v>
      </c>
      <c r="G285">
        <f t="shared" si="17"/>
        <v>530.3429594652082</v>
      </c>
      <c r="H285">
        <f t="shared" si="18"/>
        <v>192.85198526007571</v>
      </c>
      <c r="I285">
        <f t="shared" si="19"/>
        <v>3.5578989426519367E-2</v>
      </c>
      <c r="J285" s="1">
        <f t="shared" si="20"/>
        <v>2266831.4834764204</v>
      </c>
      <c r="K285" s="5">
        <f>J285/'Biogas Generation'!$U$15*100</f>
        <v>17.626049783028058</v>
      </c>
    </row>
    <row r="286" spans="1:11" x14ac:dyDescent="0.25">
      <c r="A286">
        <v>279</v>
      </c>
      <c r="B286">
        <v>2299</v>
      </c>
      <c r="F286">
        <f>'Methane Generation Model'!$B$17-0.012*'Model Extrapolation'!$B286</f>
        <v>6.2615238906021347</v>
      </c>
      <c r="G286">
        <f t="shared" si="17"/>
        <v>524.01687636305348</v>
      </c>
      <c r="H286">
        <f t="shared" si="18"/>
        <v>190.55159140474672</v>
      </c>
      <c r="I286">
        <f t="shared" si="19"/>
        <v>3.5154593024557493E-2</v>
      </c>
      <c r="J286" s="1">
        <f t="shared" si="20"/>
        <v>2267546.0519441883</v>
      </c>
      <c r="K286" s="5">
        <f>J286/'Biogas Generation'!$U$15*100</f>
        <v>17.631606005216639</v>
      </c>
    </row>
    <row r="287" spans="1:11" x14ac:dyDescent="0.25">
      <c r="A287">
        <v>280</v>
      </c>
      <c r="B287">
        <v>2300</v>
      </c>
      <c r="F287">
        <f>'Methane Generation Model'!$B$17-0.012*'Model Extrapolation'!$B287</f>
        <v>6.2495238906021342</v>
      </c>
      <c r="G287">
        <f t="shared" si="17"/>
        <v>517.76625259660045</v>
      </c>
      <c r="H287">
        <f t="shared" si="18"/>
        <v>188.27863730785472</v>
      </c>
      <c r="I287">
        <f t="shared" si="19"/>
        <v>3.4735258944738577E-2</v>
      </c>
      <c r="J287" s="1">
        <f t="shared" si="20"/>
        <v>2268252.0968340924</v>
      </c>
      <c r="K287" s="5">
        <f>J287/'Biogas Generation'!$U$15*100</f>
        <v>17.637095951191544</v>
      </c>
    </row>
    <row r="288" spans="1:11" x14ac:dyDescent="0.25">
      <c r="A288">
        <v>281</v>
      </c>
      <c r="B288">
        <v>2301</v>
      </c>
      <c r="F288">
        <f>'Methane Generation Model'!$B$17-0.012*'Model Extrapolation'!$B288</f>
        <v>6.2375238906021337</v>
      </c>
      <c r="G288">
        <f t="shared" si="17"/>
        <v>511.59018806522579</v>
      </c>
      <c r="H288">
        <f t="shared" si="18"/>
        <v>186.03279566008212</v>
      </c>
      <c r="I288">
        <f t="shared" si="19"/>
        <v>3.4320926802230527E-2</v>
      </c>
      <c r="J288" s="1">
        <f t="shared" si="20"/>
        <v>2268949.7198178177</v>
      </c>
      <c r="K288" s="5">
        <f>J288/'Biogas Generation'!$U$15*100</f>
        <v>17.642520411514489</v>
      </c>
    </row>
    <row r="289" spans="1:11" x14ac:dyDescent="0.25">
      <c r="A289">
        <v>282</v>
      </c>
      <c r="B289">
        <v>2302</v>
      </c>
      <c r="F289">
        <f>'Methane Generation Model'!$B$17-0.012*'Model Extrapolation'!$B289</f>
        <v>6.2255238906021333</v>
      </c>
      <c r="G289">
        <f t="shared" si="17"/>
        <v>505.48779340496458</v>
      </c>
      <c r="H289">
        <f t="shared" si="18"/>
        <v>183.81374305635075</v>
      </c>
      <c r="I289">
        <f t="shared" si="19"/>
        <v>3.3911536932488842E-2</v>
      </c>
      <c r="J289" s="1">
        <f t="shared" si="20"/>
        <v>2269639.021354279</v>
      </c>
      <c r="K289" s="5">
        <f>J289/'Biogas Generation'!$U$15*100</f>
        <v>17.647880167317137</v>
      </c>
    </row>
    <row r="290" spans="1:11" x14ac:dyDescent="0.25">
      <c r="A290">
        <v>283</v>
      </c>
      <c r="B290">
        <v>2303</v>
      </c>
      <c r="F290">
        <f>'Methane Generation Model'!$B$17-0.012*'Model Extrapolation'!$B290</f>
        <v>6.2135238906021364</v>
      </c>
      <c r="G290">
        <f t="shared" si="17"/>
        <v>499.45818986044259</v>
      </c>
      <c r="H290">
        <f t="shared" si="18"/>
        <v>181.62115994925185</v>
      </c>
      <c r="I290">
        <f t="shared" si="19"/>
        <v>3.3507030382664969E-2</v>
      </c>
      <c r="J290" s="1">
        <f t="shared" si="20"/>
        <v>2270320.1007040888</v>
      </c>
      <c r="K290" s="5">
        <f>J290/'Biogas Generation'!$U$15*100</f>
        <v>17.65317599041358</v>
      </c>
    </row>
    <row r="291" spans="1:11" x14ac:dyDescent="0.25">
      <c r="A291">
        <v>284</v>
      </c>
      <c r="B291">
        <v>2304</v>
      </c>
      <c r="F291">
        <f>'Methane Generation Model'!$B$17-0.012*'Model Extrapolation'!$B291</f>
        <v>6.2015238906021359</v>
      </c>
      <c r="G291">
        <f t="shared" si="17"/>
        <v>493.50050915832657</v>
      </c>
      <c r="H291">
        <f t="shared" si="18"/>
        <v>179.45473060302785</v>
      </c>
      <c r="I291">
        <f t="shared" si="19"/>
        <v>3.3107348903116507E-2</v>
      </c>
      <c r="J291" s="1">
        <f t="shared" si="20"/>
        <v>2270993.05594385</v>
      </c>
      <c r="K291" s="5">
        <f>J291/'Biogas Generation'!$U$15*100</f>
        <v>17.658408643411494</v>
      </c>
    </row>
    <row r="292" spans="1:11" x14ac:dyDescent="0.25">
      <c r="A292">
        <v>285</v>
      </c>
      <c r="B292">
        <v>2305</v>
      </c>
      <c r="F292">
        <f>'Methane Generation Model'!$B$17-0.012*'Model Extrapolation'!$B292</f>
        <v>6.1895238906021355</v>
      </c>
      <c r="G292">
        <f t="shared" si="17"/>
        <v>487.61389338230236</v>
      </c>
      <c r="H292">
        <f t="shared" si="18"/>
        <v>177.31414304810994</v>
      </c>
      <c r="I292">
        <f t="shared" si="19"/>
        <v>3.2712434939019874E-2</v>
      </c>
      <c r="J292" s="1">
        <f t="shared" si="20"/>
        <v>2271657.9839802803</v>
      </c>
      <c r="K292" s="5">
        <f>J292/'Biogas Generation'!$U$15*100</f>
        <v>17.663578879821959</v>
      </c>
    </row>
    <row r="293" spans="1:11" x14ac:dyDescent="0.25">
      <c r="A293">
        <v>286</v>
      </c>
      <c r="B293">
        <v>2306</v>
      </c>
      <c r="F293">
        <f>'Methane Generation Model'!$B$17-0.012*'Model Extrapolation'!$B293</f>
        <v>6.177523890602135</v>
      </c>
      <c r="G293">
        <f t="shared" si="17"/>
        <v>481.79749484952606</v>
      </c>
      <c r="H293">
        <f t="shared" si="18"/>
        <v>175.19908903619128</v>
      </c>
      <c r="I293">
        <f t="shared" si="19"/>
        <v>3.2322231622081816E-2</v>
      </c>
      <c r="J293" s="1">
        <f t="shared" si="20"/>
        <v>2272314.9805641663</v>
      </c>
      <c r="K293" s="5">
        <f>J293/'Biogas Generation'!$U$15*100</f>
        <v>17.668687444167947</v>
      </c>
    </row>
    <row r="294" spans="1:11" x14ac:dyDescent="0.25">
      <c r="A294">
        <v>287</v>
      </c>
      <c r="B294">
        <v>2307</v>
      </c>
      <c r="F294">
        <f>'Methane Generation Model'!$B$17-0.012*'Model Extrapolation'!$B294</f>
        <v>6.1655238906021346</v>
      </c>
      <c r="G294">
        <f t="shared" si="17"/>
        <v>476.05047598855816</v>
      </c>
      <c r="H294">
        <f t="shared" si="18"/>
        <v>173.10926399583934</v>
      </c>
      <c r="I294">
        <f t="shared" si="19"/>
        <v>3.193668276235042E-2</v>
      </c>
      <c r="J294" s="1">
        <f t="shared" si="20"/>
        <v>2272964.1403041505</v>
      </c>
      <c r="K294" s="5">
        <f>J294/'Biogas Generation'!$U$15*100</f>
        <v>17.673735072091549</v>
      </c>
    </row>
    <row r="295" spans="1:11" x14ac:dyDescent="0.25">
      <c r="A295">
        <v>288</v>
      </c>
      <c r="B295">
        <v>2308</v>
      </c>
      <c r="F295">
        <f>'Methane Generation Model'!$B$17-0.012*'Model Extrapolation'!$B295</f>
        <v>6.1535238906021341</v>
      </c>
      <c r="G295">
        <f t="shared" si="17"/>
        <v>470.37200921875177</v>
      </c>
      <c r="H295">
        <f t="shared" si="18"/>
        <v>171.04436698863699</v>
      </c>
      <c r="I295">
        <f t="shared" si="19"/>
        <v>3.1555732840123654E-2</v>
      </c>
      <c r="J295" s="1">
        <f t="shared" si="20"/>
        <v>2273605.556680358</v>
      </c>
      <c r="K295" s="5">
        <f>J295/'Biogas Generation'!$U$15*100</f>
        <v>17.678722490459915</v>
      </c>
    </row>
    <row r="296" spans="1:11" x14ac:dyDescent="0.25">
      <c r="A296">
        <v>289</v>
      </c>
      <c r="B296">
        <v>2309</v>
      </c>
      <c r="F296">
        <f>'Methane Generation Model'!$B$17-0.012*'Model Extrapolation'!$B296</f>
        <v>6.1415238906021337</v>
      </c>
      <c r="G296">
        <f t="shared" si="17"/>
        <v>464.76127683107967</v>
      </c>
      <c r="H296">
        <f t="shared" si="18"/>
        <v>169.00410066584715</v>
      </c>
      <c r="I296">
        <f t="shared" si="19"/>
        <v>3.1179326997954442E-2</v>
      </c>
      <c r="J296" s="1">
        <f t="shared" si="20"/>
        <v>2274239.3220578548</v>
      </c>
      <c r="K296" s="5">
        <f>J296/'Biogas Generation'!$U$15*100</f>
        <v>17.683650417469906</v>
      </c>
    </row>
    <row r="297" spans="1:11" x14ac:dyDescent="0.25">
      <c r="A297">
        <v>290</v>
      </c>
      <c r="B297">
        <v>2310</v>
      </c>
      <c r="F297">
        <f>'Methane Generation Model'!$B$17-0.012*'Model Extrapolation'!$B297</f>
        <v>6.1295238906021368</v>
      </c>
      <c r="G297">
        <f t="shared" si="17"/>
        <v>459.21747087038415</v>
      </c>
      <c r="H297">
        <f t="shared" si="18"/>
        <v>166.98817122559424</v>
      </c>
      <c r="I297">
        <f t="shared" si="19"/>
        <v>3.0807411032751173E-2</v>
      </c>
      <c r="J297" s="1">
        <f t="shared" si="20"/>
        <v>2274865.5276999506</v>
      </c>
      <c r="K297" s="5">
        <f>J297/'Biogas Generation'!$U$15*100</f>
        <v>17.688519562751527</v>
      </c>
    </row>
    <row r="298" spans="1:11" x14ac:dyDescent="0.25">
      <c r="A298">
        <v>291</v>
      </c>
      <c r="B298">
        <v>2311</v>
      </c>
      <c r="F298">
        <f>'Methane Generation Model'!$B$17-0.012*'Model Extrapolation'!$B298</f>
        <v>6.1175238906021363</v>
      </c>
      <c r="G298">
        <f t="shared" si="17"/>
        <v>453.73979301902398</v>
      </c>
      <c r="H298">
        <f t="shared" si="18"/>
        <v>164.99628837055417</v>
      </c>
      <c r="I298">
        <f t="shared" si="19"/>
        <v>3.0439931387971974E-2</v>
      </c>
      <c r="J298" s="1">
        <f t="shared" si="20"/>
        <v>2275484.2637813399</v>
      </c>
      <c r="K298" s="5">
        <f>J298/'Biogas Generation'!$U$15*100</f>
        <v>17.693330627470107</v>
      </c>
    </row>
    <row r="299" spans="1:11" x14ac:dyDescent="0.25">
      <c r="A299">
        <v>292</v>
      </c>
      <c r="B299">
        <v>2312</v>
      </c>
      <c r="F299">
        <f>'Methane Generation Model'!$B$17-0.012*'Model Extrapolation'!$B299</f>
        <v>6.1055238906021359</v>
      </c>
      <c r="G299">
        <f t="shared" si="17"/>
        <v>448.32745448192463</v>
      </c>
      <c r="H299">
        <f t="shared" si="18"/>
        <v>163.02816526615442</v>
      </c>
      <c r="I299">
        <f t="shared" si="19"/>
        <v>3.0076835145913097E-2</v>
      </c>
      <c r="J299" s="1">
        <f t="shared" si="20"/>
        <v>2276095.619401088</v>
      </c>
      <c r="K299" s="5">
        <f>J299/'Biogas Generation'!$U$15*100</f>
        <v>17.69808430442729</v>
      </c>
    </row>
    <row r="300" spans="1:11" x14ac:dyDescent="0.25">
      <c r="A300">
        <v>293</v>
      </c>
      <c r="B300">
        <v>2313</v>
      </c>
      <c r="F300">
        <f>'Methane Generation Model'!$B$17-0.012*'Model Extrapolation'!$B300</f>
        <v>6.0935238906021354</v>
      </c>
      <c r="G300">
        <f t="shared" si="17"/>
        <v>442.97967587298427</v>
      </c>
      <c r="H300">
        <f t="shared" si="18"/>
        <v>161.083518499267</v>
      </c>
      <c r="I300">
        <f t="shared" si="19"/>
        <v>2.9718070020088253E-2</v>
      </c>
      <c r="J300" s="1">
        <f t="shared" si="20"/>
        <v>2276699.6825954602</v>
      </c>
      <c r="K300" s="5">
        <f>J300/'Biogas Generation'!$U$15*100</f>
        <v>17.702781278160764</v>
      </c>
    </row>
    <row r="301" spans="1:11" x14ac:dyDescent="0.25">
      <c r="A301">
        <v>294</v>
      </c>
      <c r="B301">
        <v>2314</v>
      </c>
      <c r="F301">
        <f>'Methane Generation Model'!$B$17-0.012*'Model Extrapolation'!$B301</f>
        <v>6.0815238906021349</v>
      </c>
      <c r="G301">
        <f t="shared" si="17"/>
        <v>437.69568710284216</v>
      </c>
      <c r="H301">
        <f t="shared" si="18"/>
        <v>159.16206803739715</v>
      </c>
      <c r="I301">
        <f t="shared" si="19"/>
        <v>2.9363584347699371E-2</v>
      </c>
      <c r="J301" s="1">
        <f t="shared" si="20"/>
        <v>2277296.5403506001</v>
      </c>
      <c r="K301" s="5">
        <f>J301/'Biogas Generation'!$U$15*100</f>
        <v>17.707422225042858</v>
      </c>
    </row>
    <row r="302" spans="1:11" x14ac:dyDescent="0.25">
      <c r="A302">
        <v>295</v>
      </c>
      <c r="B302">
        <v>2315</v>
      </c>
      <c r="F302">
        <f>'Methane Generation Model'!$B$17-0.012*'Model Extrapolation'!$B302</f>
        <v>6.0695238906021345</v>
      </c>
      <c r="G302">
        <f t="shared" si="17"/>
        <v>432.47472726798469</v>
      </c>
      <c r="H302">
        <f t="shared" si="18"/>
        <v>157.26353718835807</v>
      </c>
      <c r="I302">
        <f t="shared" si="19"/>
        <v>2.9013327082197081E-2</v>
      </c>
      <c r="J302" s="1">
        <f t="shared" si="20"/>
        <v>2277886.2786150565</v>
      </c>
      <c r="K302" s="5">
        <f>J302/'Biogas Generation'!$U$15*100</f>
        <v>17.712007813377959</v>
      </c>
    </row>
    <row r="303" spans="1:11" x14ac:dyDescent="0.25">
      <c r="A303">
        <v>296</v>
      </c>
      <c r="B303">
        <v>2316</v>
      </c>
      <c r="F303">
        <f>'Methane Generation Model'!$B$17-0.012*'Model Extrapolation'!$B303</f>
        <v>6.057523890602134</v>
      </c>
      <c r="G303">
        <f t="shared" si="17"/>
        <v>427.31604454117365</v>
      </c>
      <c r="H303">
        <f t="shared" si="18"/>
        <v>155.38765256042677</v>
      </c>
      <c r="I303">
        <f t="shared" si="19"/>
        <v>2.866724778592989E-2</v>
      </c>
      <c r="J303" s="1">
        <f t="shared" si="20"/>
        <v>2278468.9823121582</v>
      </c>
      <c r="K303" s="5">
        <f>J303/'Biogas Generation'!$U$15*100</f>
        <v>17.716538703498703</v>
      </c>
    </row>
    <row r="304" spans="1:11" x14ac:dyDescent="0.25">
      <c r="A304">
        <v>297</v>
      </c>
      <c r="B304">
        <v>2317</v>
      </c>
      <c r="F304">
        <f>'Methane Generation Model'!$B$17-0.012*'Model Extrapolation'!$B304</f>
        <v>6.0455238906021336</v>
      </c>
      <c r="G304">
        <f t="shared" si="17"/>
        <v>422.21889606318229</v>
      </c>
      <c r="H304">
        <f t="shared" si="18"/>
        <v>153.53414402297537</v>
      </c>
      <c r="I304">
        <f t="shared" si="19"/>
        <v>2.8325296622881121E-2</v>
      </c>
      <c r="J304" s="1">
        <f t="shared" si="20"/>
        <v>2279044.7353522442</v>
      </c>
      <c r="K304" s="5">
        <f>J304/'Biogas Generation'!$U$15*100</f>
        <v>17.721015547861089</v>
      </c>
    </row>
    <row r="305" spans="1:11" x14ac:dyDescent="0.25">
      <c r="A305">
        <v>298</v>
      </c>
      <c r="B305">
        <v>2318</v>
      </c>
      <c r="F305">
        <f>'Methane Generation Model'!$B$17-0.012*'Model Extrapolation'!$B305</f>
        <v>6.0335238906021367</v>
      </c>
      <c r="G305">
        <f t="shared" si="17"/>
        <v>417.18254783582324</v>
      </c>
      <c r="H305">
        <f t="shared" si="18"/>
        <v>151.70274466757209</v>
      </c>
      <c r="I305">
        <f t="shared" si="19"/>
        <v>2.7987424351492495E-2</v>
      </c>
      <c r="J305" s="1">
        <f t="shared" si="20"/>
        <v>2279613.6206447473</v>
      </c>
      <c r="K305" s="5">
        <f>J305/'Biogas Generation'!$U$15*100</f>
        <v>17.725438991138446</v>
      </c>
    </row>
    <row r="306" spans="1:11" x14ac:dyDescent="0.25">
      <c r="A306">
        <v>299</v>
      </c>
      <c r="B306">
        <v>2319</v>
      </c>
      <c r="F306">
        <f>'Methane Generation Model'!$B$17-0.012*'Model Extrapolation'!$B306</f>
        <v>6.0215238906021362</v>
      </c>
      <c r="G306">
        <f t="shared" si="17"/>
        <v>412.20627461624593</v>
      </c>
      <c r="H306">
        <f t="shared" si="18"/>
        <v>149.89319076954396</v>
      </c>
      <c r="I306">
        <f t="shared" si="19"/>
        <v>2.7653582317572881E-2</v>
      </c>
      <c r="J306" s="1">
        <f t="shared" si="20"/>
        <v>2280175.7201101328</v>
      </c>
      <c r="K306" s="5">
        <f>J306/'Biogas Generation'!$U$15*100</f>
        <v>17.72980967031426</v>
      </c>
    </row>
    <row r="307" spans="1:11" x14ac:dyDescent="0.25">
      <c r="A307">
        <v>300</v>
      </c>
      <c r="B307">
        <v>2320</v>
      </c>
      <c r="F307">
        <f>'Methane Generation Model'!$B$17-0.012*'Model Extrapolation'!$B307</f>
        <v>6.0095238906021358</v>
      </c>
      <c r="G307">
        <f t="shared" si="17"/>
        <v>407.28935981250925</v>
      </c>
      <c r="H307">
        <f t="shared" si="18"/>
        <v>148.10522175000335</v>
      </c>
      <c r="I307">
        <f t="shared" si="19"/>
        <v>2.7323722447292618E-2</v>
      </c>
      <c r="J307" s="1">
        <f t="shared" si="20"/>
        <v>2280731.1146916957</v>
      </c>
      <c r="K307" s="5">
        <f>J307/'Biogas Generation'!$U$15*100</f>
        <v>17.734128214773875</v>
      </c>
    </row>
    <row r="308" spans="1:11" x14ac:dyDescent="0.25">
      <c r="A308">
        <v>301</v>
      </c>
      <c r="B308">
        <v>2321</v>
      </c>
      <c r="F308">
        <f>'Methane Generation Model'!$B$17-0.012*'Model Extrapolation'!$B308</f>
        <v>5.9975238906021353</v>
      </c>
      <c r="G308">
        <f t="shared" si="17"/>
        <v>402.43109538038499</v>
      </c>
      <c r="H308">
        <f t="shared" si="18"/>
        <v>146.33858013832182</v>
      </c>
      <c r="I308">
        <f t="shared" si="19"/>
        <v>2.6997797240260388E-2</v>
      </c>
      <c r="J308" s="1">
        <f t="shared" si="20"/>
        <v>2281279.8843672145</v>
      </c>
      <c r="K308" s="5">
        <f>J308/'Biogas Generation'!$U$15*100</f>
        <v>17.738395246395157</v>
      </c>
    </row>
    <row r="309" spans="1:11" x14ac:dyDescent="0.25">
      <c r="A309">
        <v>302</v>
      </c>
      <c r="B309">
        <v>2322</v>
      </c>
      <c r="F309">
        <f>'Methane Generation Model'!$B$17-0.012*'Model Extrapolation'!$B309</f>
        <v>5.9855238906021349</v>
      </c>
      <c r="G309">
        <f t="shared" si="17"/>
        <v>397.63078172139979</v>
      </c>
      <c r="H309">
        <f t="shared" si="18"/>
        <v>144.59301153505447</v>
      </c>
      <c r="I309">
        <f t="shared" si="19"/>
        <v>2.667575976268317E-2</v>
      </c>
      <c r="J309" s="1">
        <f t="shared" ref="J309:J372" si="21">J308+G309+H309</f>
        <v>2281822.1081604711</v>
      </c>
      <c r="K309" s="5">
        <f>J309/'Biogas Generation'!$U$15*100</f>
        <v>17.742611379638031</v>
      </c>
    </row>
    <row r="310" spans="1:11" x14ac:dyDescent="0.25">
      <c r="A310">
        <v>303</v>
      </c>
      <c r="B310">
        <v>2323</v>
      </c>
      <c r="F310">
        <f>'Methane Generation Model'!$B$17-0.012*'Model Extrapolation'!$B310</f>
        <v>5.9735238906021344</v>
      </c>
      <c r="G310">
        <f t="shared" si="17"/>
        <v>392.88772758209171</v>
      </c>
      <c r="H310">
        <f t="shared" si="18"/>
        <v>142.86826457530609</v>
      </c>
      <c r="I310">
        <f t="shared" si="19"/>
        <v>2.6357563640607713E-2</v>
      </c>
      <c r="J310" s="1">
        <f t="shared" si="21"/>
        <v>2282357.8641526285</v>
      </c>
      <c r="K310" s="5">
        <f>J310/'Biogas Generation'!$U$15*100</f>
        <v>17.746777221632971</v>
      </c>
    </row>
    <row r="311" spans="1:11" x14ac:dyDescent="0.25">
      <c r="A311">
        <v>304</v>
      </c>
      <c r="B311">
        <v>2324</v>
      </c>
      <c r="F311">
        <f>'Methane Generation Model'!$B$17-0.012*'Model Extrapolation'!$B311</f>
        <v>5.9615238906021339</v>
      </c>
      <c r="G311">
        <f t="shared" si="17"/>
        <v>388.20124995446872</v>
      </c>
      <c r="H311">
        <f t="shared" si="18"/>
        <v>141.16409089253409</v>
      </c>
      <c r="I311">
        <f t="shared" si="19"/>
        <v>2.6043163053242592E-2</v>
      </c>
      <c r="J311" s="1">
        <f t="shared" si="21"/>
        <v>2282887.2294934755</v>
      </c>
      <c r="K311" s="5">
        <f>J311/'Biogas Generation'!$U$15*100</f>
        <v>17.750893372268429</v>
      </c>
    </row>
    <row r="312" spans="1:11" x14ac:dyDescent="0.25">
      <c r="A312">
        <v>305</v>
      </c>
      <c r="B312">
        <v>2325</v>
      </c>
      <c r="F312">
        <f>'Methane Generation Model'!$B$17-0.012*'Model Extrapolation'!$B312</f>
        <v>5.9495238906021335</v>
      </c>
      <c r="G312">
        <f t="shared" si="17"/>
        <v>383.57067397765417</v>
      </c>
      <c r="H312">
        <f t="shared" si="18"/>
        <v>139.48024508278334</v>
      </c>
      <c r="I312">
        <f t="shared" si="19"/>
        <v>2.573251272635994E-2</v>
      </c>
      <c r="J312" s="1">
        <f t="shared" si="21"/>
        <v>2283410.2804125356</v>
      </c>
      <c r="K312" s="5">
        <f>J312/'Biogas Generation'!$U$15*100</f>
        <v>17.754960424277197</v>
      </c>
    </row>
    <row r="313" spans="1:11" x14ac:dyDescent="0.25">
      <c r="A313">
        <v>306</v>
      </c>
      <c r="B313">
        <v>2326</v>
      </c>
      <c r="F313">
        <f>'Methane Generation Model'!$B$17-0.012*'Model Extrapolation'!$B313</f>
        <v>5.9375238906021366</v>
      </c>
      <c r="G313">
        <f t="shared" si="17"/>
        <v>378.99533284070708</v>
      </c>
      <c r="H313">
        <f t="shared" si="18"/>
        <v>137.81648466934803</v>
      </c>
      <c r="I313">
        <f t="shared" si="19"/>
        <v>2.5425567925775973E-2</v>
      </c>
      <c r="J313" s="1">
        <f t="shared" si="21"/>
        <v>2283927.0922300457</v>
      </c>
      <c r="K313" s="5">
        <f>J313/'Biogas Generation'!$U$15*100</f>
        <v>17.758978963321802</v>
      </c>
    </row>
    <row r="314" spans="1:11" x14ac:dyDescent="0.25">
      <c r="A314">
        <v>307</v>
      </c>
      <c r="B314">
        <v>2327</v>
      </c>
      <c r="F314">
        <f>'Methane Generation Model'!$B$17-0.012*'Model Extrapolation'!$B314</f>
        <v>5.9255238906021361</v>
      </c>
      <c r="G314">
        <f t="shared" si="17"/>
        <v>374.47456768659475</v>
      </c>
      <c r="H314">
        <f t="shared" si="18"/>
        <v>136.17257006785263</v>
      </c>
      <c r="I314">
        <f t="shared" si="19"/>
        <v>2.5122284450908819E-2</v>
      </c>
      <c r="J314" s="1">
        <f t="shared" si="21"/>
        <v>2284437.7393678003</v>
      </c>
      <c r="K314" s="5">
        <f>J314/'Biogas Generation'!$U$15*100</f>
        <v>17.76294956807881</v>
      </c>
    </row>
    <row r="315" spans="1:11" x14ac:dyDescent="0.25">
      <c r="A315">
        <v>308</v>
      </c>
      <c r="B315">
        <v>2328</v>
      </c>
      <c r="F315">
        <f>'Methane Generation Model'!$B$17-0.012*'Model Extrapolation'!$B315</f>
        <v>5.9135238906021357</v>
      </c>
      <c r="G315">
        <f t="shared" si="17"/>
        <v>370.00772751732444</v>
      </c>
      <c r="H315">
        <f t="shared" si="18"/>
        <v>134.54826455175433</v>
      </c>
      <c r="I315">
        <f t="shared" si="19"/>
        <v>2.4822618628414107E-2</v>
      </c>
      <c r="J315" s="1">
        <f t="shared" si="21"/>
        <v>2284942.2953598695</v>
      </c>
      <c r="K315" s="5">
        <f>J315/'Biogas Generation'!$U$15*100</f>
        <v>17.766872810322159</v>
      </c>
    </row>
    <row r="316" spans="1:11" x14ac:dyDescent="0.25">
      <c r="A316">
        <v>309</v>
      </c>
      <c r="B316">
        <v>2329</v>
      </c>
      <c r="F316">
        <f>'Methane Generation Model'!$B$17-0.012*'Model Extrapolation'!$B316</f>
        <v>5.9015238906021352</v>
      </c>
      <c r="G316">
        <f t="shared" si="17"/>
        <v>365.59416910019308</v>
      </c>
      <c r="H316">
        <f t="shared" si="18"/>
        <v>132.94333421825203</v>
      </c>
      <c r="I316">
        <f t="shared" si="19"/>
        <v>2.4526527305895583E-2</v>
      </c>
      <c r="J316" s="1">
        <f t="shared" si="21"/>
        <v>2285440.8328631879</v>
      </c>
      <c r="K316" s="5">
        <f>J316/'Biogas Generation'!$U$15*100</f>
        <v>17.770749255005523</v>
      </c>
    </row>
    <row r="317" spans="1:11" x14ac:dyDescent="0.25">
      <c r="A317">
        <v>310</v>
      </c>
      <c r="B317">
        <v>2330</v>
      </c>
      <c r="F317">
        <f>'Methane Generation Model'!$B$17-0.012*'Model Extrapolation'!$B317</f>
        <v>5.8895238906021348</v>
      </c>
      <c r="G317">
        <f t="shared" si="17"/>
        <v>361.23325687516189</v>
      </c>
      <c r="H317">
        <f t="shared" si="18"/>
        <v>131.35754795460431</v>
      </c>
      <c r="I317">
        <f t="shared" si="19"/>
        <v>2.4233967845691148E-2</v>
      </c>
      <c r="J317" s="1">
        <f t="shared" si="21"/>
        <v>2285933.4236680176</v>
      </c>
      <c r="K317" s="5">
        <f>J317/'Biogas Generation'!$U$15*100</f>
        <v>17.774579460343624</v>
      </c>
    </row>
    <row r="318" spans="1:11" x14ac:dyDescent="0.25">
      <c r="A318">
        <v>311</v>
      </c>
      <c r="B318">
        <v>2331</v>
      </c>
      <c r="F318">
        <f>'Methane Generation Model'!$B$17-0.012*'Model Extrapolation'!$B318</f>
        <v>5.8775238906021343</v>
      </c>
      <c r="G318">
        <f t="shared" si="17"/>
        <v>356.92436286333475</v>
      </c>
      <c r="H318">
        <f t="shared" si="18"/>
        <v>129.79067740484899</v>
      </c>
      <c r="I318">
        <f t="shared" si="19"/>
        <v>2.3944898118732988E-2</v>
      </c>
      <c r="J318" s="1">
        <f t="shared" si="21"/>
        <v>2286420.138708286</v>
      </c>
      <c r="K318" s="5">
        <f>J318/'Biogas Generation'!$U$15*100</f>
        <v>17.77836397789266</v>
      </c>
    </row>
    <row r="319" spans="1:11" x14ac:dyDescent="0.25">
      <c r="A319">
        <v>312</v>
      </c>
      <c r="B319">
        <v>2332</v>
      </c>
      <c r="F319">
        <f>'Methane Generation Model'!$B$17-0.012*'Model Extrapolation'!$B319</f>
        <v>5.8655238906021339</v>
      </c>
      <c r="G319">
        <f t="shared" si="17"/>
        <v>352.66686657652826</v>
      </c>
      <c r="H319">
        <f t="shared" si="18"/>
        <v>128.24249693691937</v>
      </c>
      <c r="I319">
        <f t="shared" si="19"/>
        <v>2.3659276498480913E-2</v>
      </c>
      <c r="J319" s="1">
        <f t="shared" si="21"/>
        <v>2286901.0480717993</v>
      </c>
      <c r="K319" s="5">
        <f>J319/'Biogas Generation'!$U$15*100</f>
        <v>17.782103352629687</v>
      </c>
    </row>
    <row r="320" spans="1:11" x14ac:dyDescent="0.25">
      <c r="A320">
        <v>313</v>
      </c>
      <c r="B320">
        <v>2333</v>
      </c>
      <c r="F320">
        <f>'Methane Generation Model'!$B$17-0.012*'Model Extrapolation'!$B320</f>
        <v>5.8535238906021334</v>
      </c>
      <c r="G320">
        <f t="shared" si="17"/>
        <v>348.46015492792003</v>
      </c>
      <c r="H320">
        <f t="shared" si="18"/>
        <v>126.71278361015274</v>
      </c>
      <c r="I320">
        <f t="shared" si="19"/>
        <v>2.3377061854928043E-2</v>
      </c>
      <c r="J320" s="1">
        <f t="shared" si="21"/>
        <v>2287376.2210103371</v>
      </c>
      <c r="K320" s="5">
        <f>J320/'Biogas Generation'!$U$15*100</f>
        <v>17.785798123031132</v>
      </c>
    </row>
    <row r="321" spans="1:11" x14ac:dyDescent="0.25">
      <c r="A321">
        <v>314</v>
      </c>
      <c r="B321">
        <v>2334</v>
      </c>
      <c r="F321">
        <f>'Methane Generation Model'!$B$17-0.012*'Model Extrapolation'!$B321</f>
        <v>5.8415238906021365</v>
      </c>
      <c r="G321">
        <f t="shared" si="17"/>
        <v>344.3036221437647</v>
      </c>
      <c r="H321">
        <f t="shared" si="18"/>
        <v>125.20131714318717</v>
      </c>
      <c r="I321">
        <f t="shared" si="19"/>
        <v>2.309821354867812E-2</v>
      </c>
      <c r="J321" s="1">
        <f t="shared" si="21"/>
        <v>2287845.7259496241</v>
      </c>
      <c r="K321" s="5">
        <f>J321/'Biogas Generation'!$U$15*100</f>
        <v>17.789448821150323</v>
      </c>
    </row>
    <row r="322" spans="1:11" x14ac:dyDescent="0.25">
      <c r="A322">
        <v>315</v>
      </c>
      <c r="B322">
        <v>2335</v>
      </c>
      <c r="F322">
        <f>'Methane Generation Model'!$B$17-0.012*'Model Extrapolation'!$B322</f>
        <v>5.829523890602136</v>
      </c>
      <c r="G322">
        <f t="shared" si="17"/>
        <v>340.19666967615638</v>
      </c>
      <c r="H322">
        <f t="shared" si="18"/>
        <v>123.70787988223869</v>
      </c>
      <c r="I322">
        <f t="shared" si="19"/>
        <v>2.2822691425093033E-2</v>
      </c>
      <c r="J322" s="1">
        <f t="shared" si="21"/>
        <v>2288309.6304991827</v>
      </c>
      <c r="K322" s="5">
        <f>J322/'Biogas Generation'!$U$15*100</f>
        <v>17.793055972694095</v>
      </c>
    </row>
    <row r="323" spans="1:11" x14ac:dyDescent="0.25">
      <c r="A323">
        <v>316</v>
      </c>
      <c r="B323">
        <v>2336</v>
      </c>
      <c r="F323">
        <f>'Methane Generation Model'!$B$17-0.012*'Model Extrapolation'!$B323</f>
        <v>5.8175238906021356</v>
      </c>
      <c r="G323">
        <f t="shared" si="17"/>
        <v>336.13870611684405</v>
      </c>
      <c r="H323">
        <f t="shared" si="18"/>
        <v>122.23225676976148</v>
      </c>
      <c r="I323">
        <f t="shared" si="19"/>
        <v>2.2550455808510957E-2</v>
      </c>
      <c r="J323" s="1">
        <f t="shared" si="21"/>
        <v>2288768.0014620693</v>
      </c>
      <c r="K323" s="5">
        <f>J323/'Biogas Generation'!$U$15*100</f>
        <v>17.796620097098501</v>
      </c>
    </row>
    <row r="324" spans="1:11" x14ac:dyDescent="0.25">
      <c r="A324">
        <v>317</v>
      </c>
      <c r="B324">
        <v>2337</v>
      </c>
      <c r="F324">
        <f>'Methane Generation Model'!$B$17-0.012*'Model Extrapolation'!$B324</f>
        <v>5.8055238906021351</v>
      </c>
      <c r="G324">
        <f t="shared" si="17"/>
        <v>332.12914711206304</v>
      </c>
      <c r="H324">
        <f t="shared" si="18"/>
        <v>120.77423531347746</v>
      </c>
      <c r="I324">
        <f t="shared" si="19"/>
        <v>2.2281467496532682E-2</v>
      </c>
      <c r="J324" s="1">
        <f t="shared" si="21"/>
        <v>2289220.9048444945</v>
      </c>
      <c r="K324" s="5">
        <f>J324/'Biogas Generation'!$U$15*100</f>
        <v>17.800141707603611</v>
      </c>
    </row>
    <row r="325" spans="1:11" x14ac:dyDescent="0.25">
      <c r="A325">
        <v>318</v>
      </c>
      <c r="B325">
        <v>2338</v>
      </c>
      <c r="F325">
        <f>'Methane Generation Model'!$B$17-0.012*'Model Extrapolation'!$B325</f>
        <v>5.7935238906021347</v>
      </c>
      <c r="G325">
        <f t="shared" si="17"/>
        <v>328.16741527838809</v>
      </c>
      <c r="H325">
        <f t="shared" si="18"/>
        <v>119.33360555577748</v>
      </c>
      <c r="I325">
        <f t="shared" si="19"/>
        <v>2.2015687754376467E-2</v>
      </c>
      <c r="J325" s="1">
        <f t="shared" si="21"/>
        <v>2289668.4058653289</v>
      </c>
      <c r="K325" s="5">
        <f>J325/'Biogas Generation'!$U$15*100</f>
        <v>17.803621311327433</v>
      </c>
    </row>
    <row r="326" spans="1:11" x14ac:dyDescent="0.25">
      <c r="A326">
        <v>319</v>
      </c>
      <c r="B326">
        <v>2339</v>
      </c>
      <c r="F326">
        <f>'Methane Generation Model'!$B$17-0.012*'Model Extrapolation'!$B326</f>
        <v>5.7815238906021342</v>
      </c>
      <c r="G326">
        <f t="shared" si="17"/>
        <v>324.25294011958925</v>
      </c>
      <c r="H326">
        <f t="shared" si="18"/>
        <v>117.910160043487</v>
      </c>
      <c r="I326">
        <f t="shared" si="19"/>
        <v>2.1753078309300178E-2</v>
      </c>
      <c r="J326" s="1">
        <f t="shared" si="21"/>
        <v>2290110.5689654918</v>
      </c>
      <c r="K326" s="5">
        <f>J326/'Biogas Generation'!$U$15*100</f>
        <v>17.807059409338912</v>
      </c>
    </row>
    <row r="327" spans="1:11" x14ac:dyDescent="0.25">
      <c r="A327">
        <v>320</v>
      </c>
      <c r="B327">
        <v>2340</v>
      </c>
      <c r="F327">
        <f>'Methane Generation Model'!$B$17-0.012*'Model Extrapolation'!$B327</f>
        <v>5.7695238906021338</v>
      </c>
      <c r="G327">
        <f t="shared" si="17"/>
        <v>320.38515794447937</v>
      </c>
      <c r="H327">
        <f t="shared" si="18"/>
        <v>116.5036937979925</v>
      </c>
      <c r="I327">
        <f t="shared" si="19"/>
        <v>2.1493601345089923E-2</v>
      </c>
      <c r="J327" s="1">
        <f t="shared" si="21"/>
        <v>2290547.4578172346</v>
      </c>
      <c r="K327" s="5">
        <f>J327/'Biogas Generation'!$U$15*100</f>
        <v>17.810456496730097</v>
      </c>
    </row>
    <row r="328" spans="1:11" x14ac:dyDescent="0.25">
      <c r="A328">
        <v>321</v>
      </c>
      <c r="B328">
        <v>2341</v>
      </c>
      <c r="F328">
        <f>'Methane Generation Model'!$B$17-0.012*'Model Extrapolation'!$B328</f>
        <v>5.7575238906021333</v>
      </c>
      <c r="G328">
        <f t="shared" ref="G328:G391" si="22">EXP(F328)</f>
        <v>316.56351178574175</v>
      </c>
      <c r="H328">
        <f t="shared" ref="H328:H391" si="23">G328*16/44</f>
        <v>115.11400428572428</v>
      </c>
      <c r="I328">
        <f t="shared" ref="I328:I391" si="24">G328/G$7</f>
        <v>2.1237219496614484E-2</v>
      </c>
      <c r="J328" s="1">
        <f t="shared" si="21"/>
        <v>2290979.1353333057</v>
      </c>
      <c r="K328" s="5">
        <f>J328/'Biogas Generation'!$U$15*100</f>
        <v>17.813813062687448</v>
      </c>
    </row>
    <row r="329" spans="1:11" x14ac:dyDescent="0.25">
      <c r="A329">
        <v>322</v>
      </c>
      <c r="B329">
        <v>2342</v>
      </c>
      <c r="F329">
        <f>'Methane Generation Model'!$B$17-0.012*'Model Extrapolation'!$B329</f>
        <v>5.7455238906021364</v>
      </c>
      <c r="G329">
        <f t="shared" si="22"/>
        <v>312.78745131972676</v>
      </c>
      <c r="H329">
        <f t="shared" si="23"/>
        <v>113.74089138899154</v>
      </c>
      <c r="I329">
        <f t="shared" si="24"/>
        <v>2.0983895844444725E-2</v>
      </c>
      <c r="J329" s="1">
        <f t="shared" si="21"/>
        <v>2291405.6636760146</v>
      </c>
      <c r="K329" s="5">
        <f>J329/'Biogas Generation'!$U$15*100</f>
        <v>17.817129590562264</v>
      </c>
    </row>
    <row r="330" spans="1:11" x14ac:dyDescent="0.25">
      <c r="A330">
        <v>323</v>
      </c>
      <c r="B330">
        <v>2343</v>
      </c>
      <c r="F330">
        <f>'Methane Generation Model'!$B$17-0.012*'Model Extrapolation'!$B330</f>
        <v>5.733523890602136</v>
      </c>
      <c r="G330">
        <f t="shared" si="22"/>
        <v>309.05643278719998</v>
      </c>
      <c r="H330">
        <f t="shared" si="23"/>
        <v>112.38415737716363</v>
      </c>
      <c r="I330">
        <f t="shared" si="24"/>
        <v>2.0733593909536836E-2</v>
      </c>
      <c r="J330" s="1">
        <f t="shared" si="21"/>
        <v>2291827.1042661793</v>
      </c>
      <c r="K330" s="5">
        <f>J330/'Biogas Generation'!$U$15*100</f>
        <v>17.820406557940288</v>
      </c>
    </row>
    <row r="331" spans="1:11" x14ac:dyDescent="0.25">
      <c r="A331">
        <v>324</v>
      </c>
      <c r="B331">
        <v>2344</v>
      </c>
      <c r="F331">
        <f>'Methane Generation Model'!$B$17-0.012*'Model Extrapolation'!$B331</f>
        <v>5.7215238906021355</v>
      </c>
      <c r="G331">
        <f t="shared" si="22"/>
        <v>305.3699189150467</v>
      </c>
      <c r="H331">
        <f t="shared" si="23"/>
        <v>111.0436068781988</v>
      </c>
      <c r="I331">
        <f t="shared" si="24"/>
        <v>2.0486277647979743E-2</v>
      </c>
      <c r="J331" s="1">
        <f t="shared" si="21"/>
        <v>2292243.5177919725</v>
      </c>
      <c r="K331" s="5">
        <f>J331/'Biogas Generation'!$U$15*100</f>
        <v>17.823644436710481</v>
      </c>
    </row>
    <row r="332" spans="1:11" x14ac:dyDescent="0.25">
      <c r="A332">
        <v>325</v>
      </c>
      <c r="B332">
        <v>2345</v>
      </c>
      <c r="F332">
        <f>'Methane Generation Model'!$B$17-0.012*'Model Extrapolation'!$B332</f>
        <v>5.7095238906021351</v>
      </c>
      <c r="G332">
        <f t="shared" si="22"/>
        <v>301.72737883889886</v>
      </c>
      <c r="H332">
        <f t="shared" si="23"/>
        <v>109.71904685050868</v>
      </c>
      <c r="I332">
        <f t="shared" si="24"/>
        <v>2.0241911445804416E-2</v>
      </c>
      <c r="J332" s="1">
        <f t="shared" si="21"/>
        <v>2292654.9642176619</v>
      </c>
      <c r="K332" s="5">
        <f>J332/'Biogas Generation'!$U$15*100</f>
        <v>17.826843693132986</v>
      </c>
    </row>
    <row r="333" spans="1:11" x14ac:dyDescent="0.25">
      <c r="A333">
        <v>326</v>
      </c>
      <c r="B333">
        <v>2346</v>
      </c>
      <c r="F333">
        <f>'Methane Generation Model'!$B$17-0.012*'Model Extrapolation'!$B333</f>
        <v>5.6975238906021346</v>
      </c>
      <c r="G333">
        <f t="shared" si="22"/>
        <v>298.12828802669128</v>
      </c>
      <c r="H333">
        <f t="shared" si="23"/>
        <v>108.41028655516047</v>
      </c>
      <c r="I333">
        <f t="shared" si="24"/>
        <v>2.0000460113855478E-2</v>
      </c>
      <c r="J333" s="1">
        <f t="shared" si="21"/>
        <v>2293061.5027922438</v>
      </c>
      <c r="K333" s="5">
        <f>J333/'Biogas Generation'!$U$15*100</f>
        <v>17.830004787906258</v>
      </c>
    </row>
    <row r="334" spans="1:11" x14ac:dyDescent="0.25">
      <c r="A334">
        <v>327</v>
      </c>
      <c r="B334">
        <v>2347</v>
      </c>
      <c r="F334">
        <f>'Methane Generation Model'!$B$17-0.012*'Model Extrapolation'!$B334</f>
        <v>5.6855238906021341</v>
      </c>
      <c r="G334">
        <f t="shared" si="22"/>
        <v>294.5721282031277</v>
      </c>
      <c r="H334">
        <f t="shared" si="23"/>
        <v>107.11713752841007</v>
      </c>
      <c r="I334">
        <f t="shared" si="24"/>
        <v>1.9761888882723896E-2</v>
      </c>
      <c r="J334" s="1">
        <f t="shared" si="21"/>
        <v>2293463.1920579756</v>
      </c>
      <c r="K334" s="5">
        <f>J334/'Biogas Generation'!$U$15*100</f>
        <v>17.833128176233405</v>
      </c>
    </row>
    <row r="335" spans="1:11" x14ac:dyDescent="0.25">
      <c r="A335">
        <v>328</v>
      </c>
      <c r="B335">
        <v>2348</v>
      </c>
      <c r="F335">
        <f>'Methane Generation Model'!$B$17-0.012*'Model Extrapolation'!$B335</f>
        <v>5.6735238906021337</v>
      </c>
      <c r="G335">
        <f t="shared" si="22"/>
        <v>291.05838727504846</v>
      </c>
      <c r="H335">
        <f t="shared" si="23"/>
        <v>105.83941355456308</v>
      </c>
      <c r="I335">
        <f t="shared" si="24"/>
        <v>1.9526163397740135E-2</v>
      </c>
      <c r="J335" s="1">
        <f t="shared" si="21"/>
        <v>2293860.0898588048</v>
      </c>
      <c r="K335" s="5">
        <f>J335/'Biogas Generation'!$U$15*100</f>
        <v>17.836214307887737</v>
      </c>
    </row>
    <row r="336" spans="1:11" x14ac:dyDescent="0.25">
      <c r="A336">
        <v>329</v>
      </c>
      <c r="B336">
        <v>2349</v>
      </c>
      <c r="F336">
        <f>'Methane Generation Model'!$B$17-0.012*'Model Extrapolation'!$B336</f>
        <v>5.6615238906021368</v>
      </c>
      <c r="G336">
        <f t="shared" si="22"/>
        <v>287.58655925768915</v>
      </c>
      <c r="H336">
        <f t="shared" si="23"/>
        <v>104.57693063915968</v>
      </c>
      <c r="I336">
        <f t="shared" si="24"/>
        <v>1.9293249714027086E-2</v>
      </c>
      <c r="J336" s="1">
        <f t="shared" si="21"/>
        <v>2294252.2533487016</v>
      </c>
      <c r="K336" s="5">
        <f>J336/'Biogas Generation'!$U$15*100</f>
        <v>17.83926362727755</v>
      </c>
    </row>
    <row r="337" spans="1:11" x14ac:dyDescent="0.25">
      <c r="A337">
        <v>330</v>
      </c>
      <c r="B337">
        <v>2350</v>
      </c>
      <c r="F337">
        <f>'Methane Generation Model'!$B$17-0.012*'Model Extrapolation'!$B337</f>
        <v>5.6495238906021363</v>
      </c>
      <c r="G337">
        <f t="shared" si="22"/>
        <v>284.15614420181385</v>
      </c>
      <c r="H337">
        <f t="shared" si="23"/>
        <v>103.32950698247777</v>
      </c>
      <c r="I337">
        <f t="shared" si="24"/>
        <v>1.9063114291611685E-2</v>
      </c>
      <c r="J337" s="1">
        <f t="shared" si="21"/>
        <v>2294639.738999886</v>
      </c>
      <c r="K337" s="5">
        <f>J337/'Biogas Generation'!$U$15*100</f>
        <v>17.842276573510109</v>
      </c>
    </row>
    <row r="338" spans="1:11" x14ac:dyDescent="0.25">
      <c r="A338">
        <v>331</v>
      </c>
      <c r="B338">
        <v>2351</v>
      </c>
      <c r="F338">
        <f>'Methane Generation Model'!$B$17-0.012*'Model Extrapolation'!$B338</f>
        <v>5.6375238906021359</v>
      </c>
      <c r="G338">
        <f t="shared" si="22"/>
        <v>280.76664812172783</v>
      </c>
      <c r="H338">
        <f t="shared" si="23"/>
        <v>102.09696295335557</v>
      </c>
      <c r="I338">
        <f t="shared" si="24"/>
        <v>1.8835723990595497E-2</v>
      </c>
      <c r="J338" s="1">
        <f t="shared" si="21"/>
        <v>2295022.6026109611</v>
      </c>
      <c r="K338" s="5">
        <f>J338/'Biogas Generation'!$U$15*100</f>
        <v>17.845253580454873</v>
      </c>
    </row>
    <row r="339" spans="1:11" x14ac:dyDescent="0.25">
      <c r="A339">
        <v>332</v>
      </c>
      <c r="B339">
        <v>2352</v>
      </c>
      <c r="F339">
        <f>'Methane Generation Model'!$B$17-0.012*'Model Extrapolation'!$B339</f>
        <v>5.6255238906021354</v>
      </c>
      <c r="G339">
        <f t="shared" si="22"/>
        <v>277.41758292413846</v>
      </c>
      <c r="H339">
        <f t="shared" si="23"/>
        <v>100.87912106332307</v>
      </c>
      <c r="I339">
        <f t="shared" si="24"/>
        <v>1.8611046066382246E-2</v>
      </c>
      <c r="J339" s="1">
        <f t="shared" si="21"/>
        <v>2295400.8993149484</v>
      </c>
      <c r="K339" s="5">
        <f>J339/'Biogas Generation'!$U$15*100</f>
        <v>17.848195076805986</v>
      </c>
    </row>
    <row r="340" spans="1:11" x14ac:dyDescent="0.25">
      <c r="A340">
        <v>333</v>
      </c>
      <c r="B340">
        <v>2353</v>
      </c>
      <c r="F340">
        <f>'Methane Generation Model'!$B$17-0.012*'Model Extrapolation'!$B340</f>
        <v>5.613523890602135</v>
      </c>
      <c r="G340">
        <f t="shared" si="22"/>
        <v>274.10846633786997</v>
      </c>
      <c r="H340">
        <f t="shared" si="23"/>
        <v>99.67580594104362</v>
      </c>
      <c r="I340">
        <f t="shared" si="24"/>
        <v>1.8389048164962587E-2</v>
      </c>
      <c r="J340" s="1">
        <f t="shared" si="21"/>
        <v>2295774.6835872275</v>
      </c>
      <c r="K340" s="5">
        <f>J340/'Biogas Generation'!$U$15*100</f>
        <v>17.85110148614401</v>
      </c>
    </row>
    <row r="341" spans="1:11" x14ac:dyDescent="0.25">
      <c r="A341">
        <v>334</v>
      </c>
      <c r="B341">
        <v>2354</v>
      </c>
      <c r="F341">
        <f>'Methane Generation Model'!$B$17-0.012*'Model Extrapolation'!$B341</f>
        <v>5.6015238906021345</v>
      </c>
      <c r="G341">
        <f t="shared" si="22"/>
        <v>270.83882184441592</v>
      </c>
      <c r="H341">
        <f t="shared" si="23"/>
        <v>98.486844307060338</v>
      </c>
      <c r="I341">
        <f t="shared" si="24"/>
        <v>1.8169698318255118E-2</v>
      </c>
      <c r="J341" s="1">
        <f t="shared" si="21"/>
        <v>2296144.009253379</v>
      </c>
      <c r="K341" s="5">
        <f>J341/'Biogas Generation'!$U$15*100</f>
        <v>17.853973226996906</v>
      </c>
    </row>
    <row r="342" spans="1:11" x14ac:dyDescent="0.25">
      <c r="A342">
        <v>335</v>
      </c>
      <c r="B342">
        <v>2355</v>
      </c>
      <c r="F342">
        <f>'Methane Generation Model'!$B$17-0.012*'Model Extrapolation'!$B342</f>
        <v>5.5895238906021341</v>
      </c>
      <c r="G342">
        <f t="shared" si="22"/>
        <v>267.60817860931917</v>
      </c>
      <c r="H342">
        <f t="shared" si="23"/>
        <v>97.312064948843329</v>
      </c>
      <c r="I342">
        <f t="shared" si="24"/>
        <v>1.7952964939502866E-2</v>
      </c>
      <c r="J342" s="1">
        <f t="shared" si="21"/>
        <v>2296508.9294969374</v>
      </c>
      <c r="K342" s="5">
        <f>J342/'Biogas Generation'!$U$15*100</f>
        <v>17.85681071290033</v>
      </c>
    </row>
    <row r="343" spans="1:11" x14ac:dyDescent="0.25">
      <c r="A343">
        <v>336</v>
      </c>
      <c r="B343">
        <v>2356</v>
      </c>
      <c r="F343">
        <f>'Methane Generation Model'!$B$17-0.012*'Model Extrapolation'!$B343</f>
        <v>5.5775238906021336</v>
      </c>
      <c r="G343">
        <f t="shared" si="22"/>
        <v>264.41607141437129</v>
      </c>
      <c r="H343">
        <f t="shared" si="23"/>
        <v>96.151298696135015</v>
      </c>
      <c r="I343">
        <f t="shared" si="24"/>
        <v>1.7738816818724773E-2</v>
      </c>
      <c r="J343" s="1">
        <f t="shared" si="21"/>
        <v>2296869.4968670481</v>
      </c>
      <c r="K343" s="5">
        <f>J343/'Biogas Generation'!$U$15*100</f>
        <v>17.859614352457147</v>
      </c>
    </row>
    <row r="344" spans="1:11" x14ac:dyDescent="0.25">
      <c r="A344">
        <v>337</v>
      </c>
      <c r="B344">
        <v>2357</v>
      </c>
      <c r="F344">
        <f>'Methane Generation Model'!$B$17-0.012*'Model Extrapolation'!$B344</f>
        <v>5.5655238906021367</v>
      </c>
      <c r="G344">
        <f t="shared" si="22"/>
        <v>261.26204059062121</v>
      </c>
      <c r="H344">
        <f t="shared" si="23"/>
        <v>95.00437839658953</v>
      </c>
      <c r="I344">
        <f t="shared" si="24"/>
        <v>1.7527223118221462E-2</v>
      </c>
      <c r="J344" s="1">
        <f t="shared" si="21"/>
        <v>2297225.763286035</v>
      </c>
      <c r="K344" s="5">
        <f>J344/'Biogas Generation'!$U$15*100</f>
        <v>17.862384549396289</v>
      </c>
    </row>
    <row r="345" spans="1:11" x14ac:dyDescent="0.25">
      <c r="A345">
        <v>338</v>
      </c>
      <c r="B345">
        <v>2358</v>
      </c>
      <c r="F345">
        <f>'Methane Generation Model'!$B$17-0.012*'Model Extrapolation'!$B345</f>
        <v>5.5535238906021362</v>
      </c>
      <c r="G345">
        <f t="shared" si="22"/>
        <v>258.14563195217818</v>
      </c>
      <c r="H345">
        <f t="shared" si="23"/>
        <v>93.87113889170115</v>
      </c>
      <c r="I345">
        <f t="shared" si="24"/>
        <v>1.73181533681343E-2</v>
      </c>
      <c r="J345" s="1">
        <f t="shared" si="21"/>
        <v>2297577.7800568789</v>
      </c>
      <c r="K345" s="5">
        <f>J345/'Biogas Generation'!$U$15*100</f>
        <v>17.865121702630919</v>
      </c>
    </row>
    <row r="346" spans="1:11" x14ac:dyDescent="0.25">
      <c r="A346">
        <v>339</v>
      </c>
      <c r="B346">
        <v>2359</v>
      </c>
      <c r="F346">
        <f>'Methane Generation Model'!$B$17-0.012*'Model Extrapolation'!$B346</f>
        <v>5.5415238906021358</v>
      </c>
      <c r="G346">
        <f t="shared" si="22"/>
        <v>255.06639673081409</v>
      </c>
      <c r="H346">
        <f t="shared" si="23"/>
        <v>92.751416993023312</v>
      </c>
      <c r="I346">
        <f t="shared" si="24"/>
        <v>1.7111577462058061E-2</v>
      </c>
      <c r="J346" s="1">
        <f t="shared" si="21"/>
        <v>2297925.5978706027</v>
      </c>
      <c r="K346" s="5">
        <f>J346/'Biogas Generation'!$U$15*100</f>
        <v>17.867826206315822</v>
      </c>
    </row>
    <row r="347" spans="1:11" x14ac:dyDescent="0.25">
      <c r="A347">
        <v>340</v>
      </c>
      <c r="B347">
        <v>2360</v>
      </c>
      <c r="F347">
        <f>'Methane Generation Model'!$B$17-0.012*'Model Extrapolation'!$B347</f>
        <v>5.5295238906021353</v>
      </c>
      <c r="G347">
        <f t="shared" si="22"/>
        <v>252.0238915113361</v>
      </c>
      <c r="H347">
        <f t="shared" si="23"/>
        <v>91.64505145866768</v>
      </c>
      <c r="I347">
        <f t="shared" si="24"/>
        <v>1.6907465652705306E-2</v>
      </c>
      <c r="J347" s="1">
        <f t="shared" si="21"/>
        <v>2298269.266813573</v>
      </c>
      <c r="K347" s="5">
        <f>J347/'Biogas Generation'!$U$15*100</f>
        <v>17.870498449904211</v>
      </c>
    </row>
    <row r="348" spans="1:11" x14ac:dyDescent="0.25">
      <c r="A348">
        <v>341</v>
      </c>
      <c r="B348">
        <v>2361</v>
      </c>
      <c r="F348">
        <f>'Methane Generation Model'!$B$17-0.012*'Model Extrapolation'!$B348</f>
        <v>5.5175238906021349</v>
      </c>
      <c r="G348">
        <f t="shared" si="22"/>
        <v>249.01767816773511</v>
      </c>
      <c r="H348">
        <f t="shared" si="23"/>
        <v>90.551882970085501</v>
      </c>
      <c r="I348">
        <f t="shared" si="24"/>
        <v>1.6705788547622787E-2</v>
      </c>
      <c r="J348" s="1">
        <f t="shared" si="21"/>
        <v>2298608.8363747108</v>
      </c>
      <c r="K348" s="5">
        <f>J348/'Biogas Generation'!$U$15*100</f>
        <v>17.87313881820377</v>
      </c>
    </row>
    <row r="349" spans="1:11" x14ac:dyDescent="0.25">
      <c r="A349">
        <v>342</v>
      </c>
      <c r="B349">
        <v>2362</v>
      </c>
      <c r="F349">
        <f>'Methane Generation Model'!$B$17-0.012*'Model Extrapolation'!$B349</f>
        <v>5.5055238906021344</v>
      </c>
      <c r="G349">
        <f t="shared" si="22"/>
        <v>246.04732380009489</v>
      </c>
      <c r="H349">
        <f t="shared" si="23"/>
        <v>89.471754109125413</v>
      </c>
      <c r="I349">
        <f t="shared" si="24"/>
        <v>1.6506517104958859E-2</v>
      </c>
      <c r="J349" s="1">
        <f t="shared" si="21"/>
        <v>2298944.35545262</v>
      </c>
      <c r="K349" s="5">
        <f>J349/'Biogas Generation'!$U$15*100</f>
        <v>17.875747691432103</v>
      </c>
    </row>
    <row r="350" spans="1:11" x14ac:dyDescent="0.25">
      <c r="A350">
        <v>343</v>
      </c>
      <c r="B350">
        <v>2363</v>
      </c>
      <c r="F350">
        <f>'Methane Generation Model'!$B$17-0.012*'Model Extrapolation'!$B350</f>
        <v>5.493523890602134</v>
      </c>
      <c r="G350">
        <f t="shared" si="22"/>
        <v>243.11240067225367</v>
      </c>
      <c r="H350">
        <f t="shared" si="23"/>
        <v>88.404509335364978</v>
      </c>
      <c r="I350">
        <f t="shared" si="24"/>
        <v>1.6309622629281446E-2</v>
      </c>
      <c r="J350" s="1">
        <f t="shared" si="21"/>
        <v>2299275.8723626276</v>
      </c>
      <c r="K350" s="5">
        <f>J350/'Biogas Generation'!$U$15*100</f>
        <v>17.878325445271461</v>
      </c>
    </row>
    <row r="351" spans="1:11" x14ac:dyDescent="0.25">
      <c r="A351">
        <v>344</v>
      </c>
      <c r="B351">
        <v>2364</v>
      </c>
      <c r="F351">
        <f>'Methane Generation Model'!$B$17-0.012*'Model Extrapolation'!$B351</f>
        <v>5.4815238906021335</v>
      </c>
      <c r="G351">
        <f t="shared" si="22"/>
        <v>240.21248615020954</v>
      </c>
      <c r="H351">
        <f t="shared" si="23"/>
        <v>87.349994963712561</v>
      </c>
      <c r="I351">
        <f t="shared" si="24"/>
        <v>1.6115076767445818E-2</v>
      </c>
      <c r="J351" s="1">
        <f t="shared" si="21"/>
        <v>2299603.4348437414</v>
      </c>
      <c r="K351" s="5">
        <f>J351/'Biogas Generation'!$U$15*100</f>
        <v>17.880872450922851</v>
      </c>
    </row>
    <row r="352" spans="1:11" x14ac:dyDescent="0.25">
      <c r="A352">
        <v>345</v>
      </c>
      <c r="B352">
        <v>2365</v>
      </c>
      <c r="F352">
        <f>'Methane Generation Model'!$B$17-0.012*'Model Extrapolation'!$B352</f>
        <v>5.4695238906021366</v>
      </c>
      <c r="G352">
        <f t="shared" si="22"/>
        <v>237.34716264126104</v>
      </c>
      <c r="H352">
        <f t="shared" si="23"/>
        <v>86.308059142276747</v>
      </c>
      <c r="I352">
        <f t="shared" si="24"/>
        <v>1.592285150451174E-2</v>
      </c>
      <c r="J352" s="1">
        <f t="shared" si="21"/>
        <v>2299927.0900655249</v>
      </c>
      <c r="K352" s="5">
        <f>J352/'Biogas Generation'!$U$15*100</f>
        <v>17.883389075159492</v>
      </c>
    </row>
    <row r="353" spans="1:11" x14ac:dyDescent="0.25">
      <c r="A353">
        <v>346</v>
      </c>
      <c r="B353">
        <v>2366</v>
      </c>
      <c r="F353">
        <f>'Methane Generation Model'!$B$17-0.012*'Model Extrapolation'!$B353</f>
        <v>5.4575238906021362</v>
      </c>
      <c r="G353">
        <f t="shared" si="22"/>
        <v>234.5160175338699</v>
      </c>
      <c r="H353">
        <f t="shared" si="23"/>
        <v>85.278551830498145</v>
      </c>
      <c r="I353">
        <f t="shared" si="24"/>
        <v>1.5732919159709074E-2</v>
      </c>
      <c r="J353" s="1">
        <f t="shared" si="21"/>
        <v>2300246.8846348892</v>
      </c>
      <c r="K353" s="5">
        <f>J353/'Biogas Generation'!$U$15*100</f>
        <v>17.885875680379616</v>
      </c>
    </row>
    <row r="354" spans="1:11" x14ac:dyDescent="0.25">
      <c r="A354">
        <v>347</v>
      </c>
      <c r="B354">
        <v>2367</v>
      </c>
      <c r="F354">
        <f>'Methane Generation Model'!$B$17-0.012*'Model Extrapolation'!$B354</f>
        <v>5.4455238906021357</v>
      </c>
      <c r="G354">
        <f t="shared" si="22"/>
        <v>231.71864313824926</v>
      </c>
      <c r="H354">
        <f t="shared" si="23"/>
        <v>84.261324777545184</v>
      </c>
      <c r="I354">
        <f t="shared" si="24"/>
        <v>1.5545252382452024E-2</v>
      </c>
      <c r="J354" s="1">
        <f t="shared" si="21"/>
        <v>2300562.8646028051</v>
      </c>
      <c r="K354" s="5">
        <f>J354/'Biogas Generation'!$U$15*100</f>
        <v>17.88833262465868</v>
      </c>
    </row>
    <row r="355" spans="1:11" x14ac:dyDescent="0.25">
      <c r="A355">
        <v>348</v>
      </c>
      <c r="B355">
        <v>2368</v>
      </c>
      <c r="F355">
        <f>'Methane Generation Model'!$B$17-0.012*'Model Extrapolation'!$B355</f>
        <v>5.4335238906021353</v>
      </c>
      <c r="G355">
        <f t="shared" si="22"/>
        <v>228.95463662765226</v>
      </c>
      <c r="H355">
        <f t="shared" si="23"/>
        <v>83.256231500964461</v>
      </c>
      <c r="I355">
        <f t="shared" si="24"/>
        <v>1.5359824148400369E-2</v>
      </c>
      <c r="J355" s="1">
        <f t="shared" si="21"/>
        <v>2300875.0754709337</v>
      </c>
      <c r="K355" s="5">
        <f>J355/'Biogas Generation'!$U$15*100</f>
        <v>17.890760261800899</v>
      </c>
    </row>
    <row r="356" spans="1:11" x14ac:dyDescent="0.25">
      <c r="A356">
        <v>349</v>
      </c>
      <c r="B356">
        <v>2369</v>
      </c>
      <c r="F356">
        <f>'Methane Generation Model'!$B$17-0.012*'Model Extrapolation'!$B356</f>
        <v>5.4215238906021348</v>
      </c>
      <c r="G356">
        <f t="shared" si="22"/>
        <v>226.22359998036518</v>
      </c>
      <c r="H356">
        <f t="shared" si="23"/>
        <v>82.263127265587343</v>
      </c>
      <c r="I356">
        <f t="shared" si="24"/>
        <v>1.5176607755567992E-2</v>
      </c>
      <c r="J356" s="1">
        <f t="shared" si="21"/>
        <v>2301183.5621981798</v>
      </c>
      <c r="K356" s="5">
        <f>J356/'Biogas Generation'!$U$15*100</f>
        <v>17.893158941390215</v>
      </c>
    </row>
    <row r="357" spans="1:11" x14ac:dyDescent="0.25">
      <c r="A357">
        <v>350</v>
      </c>
      <c r="B357">
        <v>2370</v>
      </c>
      <c r="F357">
        <f>'Methane Generation Model'!$B$17-0.012*'Model Extrapolation'!$B357</f>
        <v>5.4095238906021343</v>
      </c>
      <c r="G357">
        <f t="shared" si="22"/>
        <v>223.5251399223915</v>
      </c>
      <c r="H357">
        <f t="shared" si="23"/>
        <v>81.281869062687818</v>
      </c>
      <c r="I357">
        <f t="shared" si="24"/>
        <v>1.4995576820477717E-2</v>
      </c>
      <c r="J357" s="1">
        <f t="shared" si="21"/>
        <v>2301488.3692071647</v>
      </c>
      <c r="K357" s="5">
        <f>J357/'Biogas Generation'!$U$15*100</f>
        <v>17.89552900884064</v>
      </c>
    </row>
    <row r="358" spans="1:11" x14ac:dyDescent="0.25">
      <c r="A358">
        <v>351</v>
      </c>
      <c r="B358">
        <v>2371</v>
      </c>
      <c r="F358">
        <f>'Methane Generation Model'!$B$17-0.012*'Model Extrapolation'!$B358</f>
        <v>5.3975238906021339</v>
      </c>
      <c r="G358">
        <f t="shared" si="22"/>
        <v>220.85886787081998</v>
      </c>
      <c r="H358">
        <f t="shared" si="23"/>
        <v>80.312315589389087</v>
      </c>
      <c r="I358">
        <f t="shared" si="24"/>
        <v>1.4816705274362074E-2</v>
      </c>
      <c r="J358" s="1">
        <f t="shared" si="21"/>
        <v>2301789.5403906247</v>
      </c>
      <c r="K358" s="5">
        <f>J358/'Biogas Generation'!$U$15*100</f>
        <v>17.897870805445979</v>
      </c>
    </row>
    <row r="359" spans="1:11" x14ac:dyDescent="0.25">
      <c r="A359">
        <v>352</v>
      </c>
      <c r="B359">
        <v>2372</v>
      </c>
      <c r="F359">
        <f>'Methane Generation Model'!$B$17-0.012*'Model Extrapolation'!$B359</f>
        <v>5.3855238906021334</v>
      </c>
      <c r="G359">
        <f t="shared" si="22"/>
        <v>218.2243998778678</v>
      </c>
      <c r="H359">
        <f t="shared" si="23"/>
        <v>79.354327228315569</v>
      </c>
      <c r="I359">
        <f t="shared" si="24"/>
        <v>1.4639967359409329E-2</v>
      </c>
      <c r="J359" s="1">
        <f t="shared" si="21"/>
        <v>2302087.1191177308</v>
      </c>
      <c r="K359" s="5">
        <f>J359/'Biogas Generation'!$U$15*100</f>
        <v>17.900184668428992</v>
      </c>
    </row>
    <row r="360" spans="1:11" x14ac:dyDescent="0.25">
      <c r="A360">
        <v>353</v>
      </c>
      <c r="B360">
        <v>2373</v>
      </c>
      <c r="F360">
        <f>'Methane Generation Model'!$B$17-0.012*'Model Extrapolation'!$B360</f>
        <v>5.3735238906021365</v>
      </c>
      <c r="G360">
        <f t="shared" si="22"/>
        <v>215.62135657559236</v>
      </c>
      <c r="H360">
        <f t="shared" si="23"/>
        <v>78.407766027488137</v>
      </c>
      <c r="I360">
        <f t="shared" si="24"/>
        <v>1.4465337625054373E-2</v>
      </c>
      <c r="J360" s="1">
        <f t="shared" si="21"/>
        <v>2302381.1482403339</v>
      </c>
      <c r="K360" s="5">
        <f>J360/'Biogas Generation'!$U$15*100</f>
        <v>17.902470930989946</v>
      </c>
    </row>
    <row r="361" spans="1:11" x14ac:dyDescent="0.25">
      <c r="A361">
        <v>354</v>
      </c>
      <c r="B361">
        <v>2374</v>
      </c>
      <c r="F361">
        <f>'Methane Generation Model'!$B$17-0.012*'Model Extrapolation'!$B361</f>
        <v>5.3615238906021361</v>
      </c>
      <c r="G361">
        <f t="shared" si="22"/>
        <v>213.04936312125855</v>
      </c>
      <c r="H361">
        <f t="shared" si="23"/>
        <v>77.472495680457655</v>
      </c>
      <c r="I361">
        <f t="shared" si="24"/>
        <v>1.4292790924313599E-2</v>
      </c>
      <c r="J361" s="1">
        <f t="shared" si="21"/>
        <v>2302671.670099136</v>
      </c>
      <c r="K361" s="5">
        <f>J361/'Biogas Generation'!$U$15*100</f>
        <v>17.904729922354601</v>
      </c>
    </row>
    <row r="362" spans="1:11" x14ac:dyDescent="0.25">
      <c r="A362">
        <v>355</v>
      </c>
      <c r="B362">
        <v>2375</v>
      </c>
      <c r="F362">
        <f>'Methane Generation Model'!$B$17-0.012*'Model Extrapolation'!$B362</f>
        <v>5.3495238906021356</v>
      </c>
      <c r="G362">
        <f t="shared" si="22"/>
        <v>210.50804914336524</v>
      </c>
      <c r="H362">
        <f t="shared" si="23"/>
        <v>76.548381506678268</v>
      </c>
      <c r="I362">
        <f t="shared" si="24"/>
        <v>1.4122302410163986E-2</v>
      </c>
      <c r="J362" s="1">
        <f t="shared" si="21"/>
        <v>2302958.7265297859</v>
      </c>
      <c r="K362" s="5">
        <f>J362/'Biogas Generation'!$U$15*100</f>
        <v>17.906961967821612</v>
      </c>
    </row>
    <row r="363" spans="1:11" x14ac:dyDescent="0.25">
      <c r="A363">
        <v>356</v>
      </c>
      <c r="B363">
        <v>2376</v>
      </c>
      <c r="F363">
        <f>'Methane Generation Model'!$B$17-0.012*'Model Extrapolation'!$B363</f>
        <v>5.3375238906021352</v>
      </c>
      <c r="G363">
        <f t="shared" si="22"/>
        <v>207.99704868830824</v>
      </c>
      <c r="H363">
        <f t="shared" si="23"/>
        <v>75.635290432112086</v>
      </c>
      <c r="I363">
        <f t="shared" si="24"/>
        <v>1.3953847531964892E-2</v>
      </c>
      <c r="J363" s="1">
        <f t="shared" si="21"/>
        <v>2303242.3588689063</v>
      </c>
      <c r="K363" s="5">
        <f>J363/'Biogas Generation'!$U$15*100</f>
        <v>17.90916738880939</v>
      </c>
    </row>
    <row r="364" spans="1:11" x14ac:dyDescent="0.25">
      <c r="A364">
        <v>357</v>
      </c>
      <c r="B364">
        <v>2377</v>
      </c>
      <c r="F364">
        <f>'Methane Generation Model'!$B$17-0.012*'Model Extrapolation'!$B364</f>
        <v>5.3255238906021347</v>
      </c>
      <c r="G364">
        <f t="shared" si="22"/>
        <v>205.51600016768302</v>
      </c>
      <c r="H364">
        <f t="shared" si="23"/>
        <v>74.733090970066556</v>
      </c>
      <c r="I364">
        <f t="shared" si="24"/>
        <v>1.3787402031922769E-2</v>
      </c>
      <c r="J364" s="1">
        <f t="shared" si="21"/>
        <v>2303522.6079600439</v>
      </c>
      <c r="K364" s="5">
        <f>J364/'Biogas Generation'!$U$15*100</f>
        <v>17.911346502902365</v>
      </c>
    </row>
    <row r="365" spans="1:11" x14ac:dyDescent="0.25">
      <c r="A365">
        <v>358</v>
      </c>
      <c r="B365">
        <v>2378</v>
      </c>
      <c r="F365">
        <f>'Methane Generation Model'!$B$17-0.012*'Model Extrapolation'!$B365</f>
        <v>5.3135238906021343</v>
      </c>
      <c r="G365">
        <f t="shared" si="22"/>
        <v>203.06454630621525</v>
      </c>
      <c r="H365">
        <f t="shared" si="23"/>
        <v>73.84165320226009</v>
      </c>
      <c r="I365">
        <f t="shared" si="24"/>
        <v>1.3622941941597985E-2</v>
      </c>
      <c r="J365" s="1">
        <f t="shared" si="21"/>
        <v>2303799.5141595523</v>
      </c>
      <c r="K365" s="5">
        <f>J365/'Biogas Generation'!$U$15*100</f>
        <v>17.91349962389673</v>
      </c>
    </row>
    <row r="366" spans="1:11" x14ac:dyDescent="0.25">
      <c r="A366">
        <v>359</v>
      </c>
      <c r="B366">
        <v>2379</v>
      </c>
      <c r="F366">
        <f>'Methane Generation Model'!$B$17-0.012*'Model Extrapolation'!$B366</f>
        <v>5.3015238906021338</v>
      </c>
      <c r="G366">
        <f t="shared" si="22"/>
        <v>200.64233409031283</v>
      </c>
      <c r="H366">
        <f t="shared" si="23"/>
        <v>72.960848760113763</v>
      </c>
      <c r="I366">
        <f t="shared" si="24"/>
        <v>1.3460443578453348E-2</v>
      </c>
      <c r="J366" s="1">
        <f t="shared" si="21"/>
        <v>2304073.1173424027</v>
      </c>
      <c r="K366" s="5">
        <f>J366/'Biogas Generation'!$U$15*100</f>
        <v>17.915627061845633</v>
      </c>
    </row>
    <row r="367" spans="1:11" x14ac:dyDescent="0.25">
      <c r="A367">
        <v>360</v>
      </c>
      <c r="B367">
        <v>2380</v>
      </c>
      <c r="F367">
        <f>'Methane Generation Model'!$B$17-0.012*'Model Extrapolation'!$B367</f>
        <v>5.2895238906021333</v>
      </c>
      <c r="G367">
        <f t="shared" si="22"/>
        <v>198.24901471723103</v>
      </c>
      <c r="H367">
        <f t="shared" si="23"/>
        <v>72.090550806265824</v>
      </c>
      <c r="I367">
        <f t="shared" si="24"/>
        <v>1.3299883542443769E-2</v>
      </c>
      <c r="J367" s="1">
        <f t="shared" si="21"/>
        <v>2304343.4569079261</v>
      </c>
      <c r="K367" s="5">
        <f>J367/'Biogas Generation'!$U$15*100</f>
        <v>17.917729123103811</v>
      </c>
    </row>
    <row r="368" spans="1:11" x14ac:dyDescent="0.25">
      <c r="A368">
        <v>361</v>
      </c>
      <c r="B368">
        <v>2381</v>
      </c>
      <c r="F368">
        <f>'Methane Generation Model'!$B$17-0.012*'Model Extrapolation'!$B368</f>
        <v>5.2775238906021364</v>
      </c>
      <c r="G368">
        <f t="shared" si="22"/>
        <v>195.88424354484513</v>
      </c>
      <c r="H368">
        <f t="shared" si="23"/>
        <v>71.23063401630732</v>
      </c>
      <c r="I368">
        <f t="shared" si="24"/>
        <v>1.3141238712646655E-2</v>
      </c>
      <c r="J368" s="1">
        <f t="shared" si="21"/>
        <v>2304610.5717854872</v>
      </c>
      <c r="K368" s="5">
        <f>J368/'Biogas Generation'!$U$15*100</f>
        <v>17.919806110371724</v>
      </c>
    </row>
    <row r="369" spans="1:11" x14ac:dyDescent="0.25">
      <c r="A369">
        <v>362</v>
      </c>
      <c r="B369">
        <v>2382</v>
      </c>
      <c r="F369">
        <f>'Methane Generation Model'!$B$17-0.012*'Model Extrapolation'!$B369</f>
        <v>5.265523890602136</v>
      </c>
      <c r="G369">
        <f t="shared" si="22"/>
        <v>193.54768004201861</v>
      </c>
      <c r="H369">
        <f t="shared" si="23"/>
        <v>70.380974560734046</v>
      </c>
      <c r="I369">
        <f t="shared" si="24"/>
        <v>1.2984486243932286E-2</v>
      </c>
      <c r="J369" s="1">
        <f t="shared" si="21"/>
        <v>2304874.50044009</v>
      </c>
      <c r="K369" s="5">
        <f>J369/'Biogas Generation'!$U$15*100</f>
        <v>17.921858322739119</v>
      </c>
    </row>
    <row r="370" spans="1:11" x14ac:dyDescent="0.25">
      <c r="A370">
        <v>363</v>
      </c>
      <c r="B370">
        <v>2383</v>
      </c>
      <c r="F370">
        <f>'Methane Generation Model'!$B$17-0.012*'Model Extrapolation'!$B370</f>
        <v>5.2535238906021355</v>
      </c>
      <c r="G370">
        <f t="shared" si="22"/>
        <v>191.23898773957012</v>
      </c>
      <c r="H370">
        <f t="shared" si="23"/>
        <v>69.541450087116402</v>
      </c>
      <c r="I370">
        <f t="shared" si="24"/>
        <v>1.2829603563674342E-2</v>
      </c>
      <c r="J370" s="1">
        <f t="shared" si="21"/>
        <v>2305135.2808779166</v>
      </c>
      <c r="K370" s="5">
        <f>J370/'Biogas Generation'!$U$15*100</f>
        <v>17.923886055728129</v>
      </c>
    </row>
    <row r="371" spans="1:11" x14ac:dyDescent="0.25">
      <c r="A371">
        <v>364</v>
      </c>
      <c r="B371">
        <v>2384</v>
      </c>
      <c r="F371">
        <f>'Methane Generation Model'!$B$17-0.012*'Model Extrapolation'!$B371</f>
        <v>5.2415238906021351</v>
      </c>
      <c r="G371">
        <f t="shared" si="22"/>
        <v>188.9578341818187</v>
      </c>
      <c r="H371">
        <f t="shared" si="23"/>
        <v>68.711939702479526</v>
      </c>
      <c r="I371">
        <f t="shared" si="24"/>
        <v>1.2676568368499229E-2</v>
      </c>
      <c r="J371" s="1">
        <f t="shared" si="21"/>
        <v>2305392.9506518007</v>
      </c>
      <c r="K371" s="5">
        <f>J371/'Biogas Generation'!$U$15*100</f>
        <v>17.925889601335811</v>
      </c>
    </row>
    <row r="372" spans="1:11" x14ac:dyDescent="0.25">
      <c r="A372">
        <v>365</v>
      </c>
      <c r="B372">
        <v>2385</v>
      </c>
      <c r="F372">
        <f>'Methane Generation Model'!$B$17-0.012*'Model Extrapolation'!$B372</f>
        <v>5.2295238906021346</v>
      </c>
      <c r="G372">
        <f t="shared" si="22"/>
        <v>186.70389087871018</v>
      </c>
      <c r="H372">
        <f t="shared" si="23"/>
        <v>67.892323955894611</v>
      </c>
      <c r="I372">
        <f t="shared" si="24"/>
        <v>1.2525358621074397E-2</v>
      </c>
      <c r="J372" s="1">
        <f t="shared" si="21"/>
        <v>2305647.5468666353</v>
      </c>
      <c r="K372" s="5">
        <f>J372/'Biogas Generation'!$U$15*100</f>
        <v>17.927869248076185</v>
      </c>
    </row>
    <row r="373" spans="1:11" x14ac:dyDescent="0.25">
      <c r="A373">
        <v>366</v>
      </c>
      <c r="B373">
        <v>2386</v>
      </c>
      <c r="F373">
        <f>'Methane Generation Model'!$B$17-0.012*'Model Extrapolation'!$B373</f>
        <v>5.2175238906021342</v>
      </c>
      <c r="G373">
        <f t="shared" si="22"/>
        <v>184.47683325851403</v>
      </c>
      <c r="H373">
        <f t="shared" si="23"/>
        <v>67.082484821277831</v>
      </c>
      <c r="I373">
        <f t="shared" si="24"/>
        <v>1.2375952546934922E-2</v>
      </c>
      <c r="J373" s="1">
        <f t="shared" ref="J373:J436" si="25">J372+G373+H373</f>
        <v>2305899.1061847149</v>
      </c>
      <c r="K373" s="5">
        <f>J373/'Biogas Generation'!$U$15*100</f>
        <v>17.92982528102181</v>
      </c>
    </row>
    <row r="374" spans="1:11" x14ac:dyDescent="0.25">
      <c r="A374">
        <v>367</v>
      </c>
      <c r="B374">
        <v>2387</v>
      </c>
      <c r="F374">
        <f>'Methane Generation Model'!$B$17-0.012*'Model Extrapolation'!$B374</f>
        <v>5.2055238906021337</v>
      </c>
      <c r="G374">
        <f t="shared" si="22"/>
        <v>182.27634062108464</v>
      </c>
      <c r="H374">
        <f t="shared" si="23"/>
        <v>66.282305680394416</v>
      </c>
      <c r="I374">
        <f t="shared" si="24"/>
        <v>1.2228328631347955E-2</v>
      </c>
      <c r="J374" s="1">
        <f t="shared" si="25"/>
        <v>2306147.6648310162</v>
      </c>
      <c r="K374" s="5">
        <f>J374/'Biogas Generation'!$U$15*100</f>
        <v>17.931757981844804</v>
      </c>
    </row>
    <row r="375" spans="1:11" x14ac:dyDescent="0.25">
      <c r="A375">
        <v>368</v>
      </c>
      <c r="B375">
        <v>2388</v>
      </c>
      <c r="F375">
        <f>'Methane Generation Model'!$B$17-0.012*'Model Extrapolation'!$B375</f>
        <v>5.1935238906021333</v>
      </c>
      <c r="G375">
        <f t="shared" si="22"/>
        <v>180.10209609167973</v>
      </c>
      <c r="H375">
        <f t="shared" si="23"/>
        <v>65.491671306065356</v>
      </c>
      <c r="I375">
        <f t="shared" si="24"/>
        <v>1.2082465616214556E-2</v>
      </c>
      <c r="J375" s="1">
        <f t="shared" si="25"/>
        <v>2306393.2585984138</v>
      </c>
      <c r="K375" s="5">
        <f>J375/'Biogas Generation'!$U$15*100</f>
        <v>17.933667628857432</v>
      </c>
    </row>
    <row r="376" spans="1:11" x14ac:dyDescent="0.25">
      <c r="A376">
        <v>369</v>
      </c>
      <c r="B376">
        <v>2389</v>
      </c>
      <c r="F376">
        <f>'Methane Generation Model'!$B$17-0.012*'Model Extrapolation'!$B376</f>
        <v>5.1815238906021364</v>
      </c>
      <c r="G376">
        <f t="shared" si="22"/>
        <v>177.95378657533053</v>
      </c>
      <c r="H376">
        <f t="shared" si="23"/>
        <v>64.71046784557474</v>
      </c>
      <c r="I376">
        <f t="shared" si="24"/>
        <v>1.1938342497008533E-2</v>
      </c>
      <c r="J376" s="1">
        <f t="shared" si="25"/>
        <v>2306635.9228528347</v>
      </c>
      <c r="K376" s="5">
        <f>J376/'Biogas Generation'!$U$15*100</f>
        <v>17.935554497052163</v>
      </c>
    </row>
    <row r="377" spans="1:11" x14ac:dyDescent="0.25">
      <c r="A377">
        <v>370</v>
      </c>
      <c r="B377">
        <v>2390</v>
      </c>
      <c r="F377">
        <f>'Methane Generation Model'!$B$17-0.012*'Model Extrapolation'!$B377</f>
        <v>5.1695238906021359</v>
      </c>
      <c r="G377">
        <f t="shared" si="22"/>
        <v>175.83110271175318</v>
      </c>
      <c r="H377">
        <f t="shared" si="23"/>
        <v>63.938582804273885</v>
      </c>
      <c r="I377">
        <f t="shared" si="24"/>
        <v>1.1795938519751593E-2</v>
      </c>
      <c r="J377" s="1">
        <f t="shared" si="25"/>
        <v>2306875.6925383504</v>
      </c>
      <c r="K377" s="5">
        <f>J377/'Biogas Generation'!$U$15*100</f>
        <v>17.937418858141267</v>
      </c>
    </row>
    <row r="378" spans="1:11" x14ac:dyDescent="0.25">
      <c r="A378">
        <v>371</v>
      </c>
      <c r="B378">
        <v>2391</v>
      </c>
      <c r="F378">
        <f>'Methane Generation Model'!$B$17-0.012*'Model Extrapolation'!$B378</f>
        <v>5.1575238906021355</v>
      </c>
      <c r="G378">
        <f t="shared" si="22"/>
        <v>173.73373883080393</v>
      </c>
      <c r="H378">
        <f t="shared" si="23"/>
        <v>63.175905029383244</v>
      </c>
      <c r="I378">
        <f t="shared" si="24"/>
        <v>1.1655233178024978E-2</v>
      </c>
      <c r="J378" s="1">
        <f t="shared" si="25"/>
        <v>2307112.6021822104</v>
      </c>
      <c r="K378" s="5">
        <f>J378/'Biogas Generation'!$U$15*100</f>
        <v>17.939260980595982</v>
      </c>
    </row>
    <row r="379" spans="1:11" x14ac:dyDescent="0.25">
      <c r="A379">
        <v>372</v>
      </c>
      <c r="B379">
        <v>2392</v>
      </c>
      <c r="F379">
        <f>'Methane Generation Model'!$B$17-0.012*'Model Extrapolation'!$B379</f>
        <v>5.145523890602135</v>
      </c>
      <c r="G379">
        <f t="shared" si="22"/>
        <v>171.66139290845965</v>
      </c>
      <c r="H379">
        <f t="shared" si="23"/>
        <v>62.422324693985324</v>
      </c>
      <c r="I379">
        <f t="shared" si="24"/>
        <v>1.1516206210016335E-2</v>
      </c>
      <c r="J379" s="1">
        <f t="shared" si="25"/>
        <v>2307346.6858998127</v>
      </c>
      <c r="K379" s="5">
        <f>J379/'Biogas Generation'!$U$15*100</f>
        <v>17.941081129685106</v>
      </c>
    </row>
    <row r="380" spans="1:11" x14ac:dyDescent="0.25">
      <c r="A380">
        <v>373</v>
      </c>
      <c r="B380">
        <v>2393</v>
      </c>
      <c r="F380">
        <f>'Methane Generation Model'!$B$17-0.012*'Model Extrapolation'!$B380</f>
        <v>5.1335238906021345</v>
      </c>
      <c r="G380">
        <f t="shared" si="22"/>
        <v>169.61376652332652</v>
      </c>
      <c r="H380">
        <f t="shared" si="23"/>
        <v>61.67773328120964</v>
      </c>
      <c r="I380">
        <f t="shared" si="24"/>
        <v>1.1378837595602037E-2</v>
      </c>
      <c r="J380" s="1">
        <f t="shared" si="25"/>
        <v>2307577.9773996174</v>
      </c>
      <c r="K380" s="5">
        <f>J380/'Biogas Generation'!$U$15*100</f>
        <v>17.942879567513266</v>
      </c>
    </row>
    <row r="381" spans="1:11" x14ac:dyDescent="0.25">
      <c r="A381">
        <v>374</v>
      </c>
      <c r="B381">
        <v>2394</v>
      </c>
      <c r="F381">
        <f>'Methane Generation Model'!$B$17-0.012*'Model Extrapolation'!$B381</f>
        <v>5.1215238906021341</v>
      </c>
      <c r="G381">
        <f t="shared" si="22"/>
        <v>167.5905648136667</v>
      </c>
      <c r="H381">
        <f t="shared" si="23"/>
        <v>60.942023568606075</v>
      </c>
      <c r="I381">
        <f t="shared" si="24"/>
        <v>1.124310755346423E-2</v>
      </c>
      <c r="J381" s="1">
        <f t="shared" si="25"/>
        <v>2307806.5099879997</v>
      </c>
      <c r="K381" s="5">
        <f>J381/'Biogas Generation'!$U$15*100</f>
        <v>17.944656553058614</v>
      </c>
    </row>
    <row r="382" spans="1:11" x14ac:dyDescent="0.25">
      <c r="A382">
        <v>375</v>
      </c>
      <c r="B382">
        <v>2395</v>
      </c>
      <c r="F382">
        <f>'Methane Generation Model'!$B$17-0.012*'Model Extrapolation'!$B382</f>
        <v>5.1095238906021336</v>
      </c>
      <c r="G382">
        <f t="shared" si="22"/>
        <v>165.59149643493799</v>
      </c>
      <c r="H382">
        <f t="shared" si="23"/>
        <v>60.215089612704723</v>
      </c>
      <c r="I382">
        <f t="shared" si="24"/>
        <v>1.1108996538242308E-2</v>
      </c>
      <c r="J382" s="1">
        <f t="shared" si="25"/>
        <v>2308032.3165740473</v>
      </c>
      <c r="K382" s="5">
        <f>J382/'Biogas Generation'!$U$15*100</f>
        <v>17.946412342210134</v>
      </c>
    </row>
    <row r="383" spans="1:11" x14ac:dyDescent="0.25">
      <c r="A383">
        <v>376</v>
      </c>
      <c r="B383">
        <v>2396</v>
      </c>
      <c r="F383">
        <f>'Methane Generation Model'!$B$17-0.012*'Model Extrapolation'!$B383</f>
        <v>5.0975238906021367</v>
      </c>
      <c r="G383">
        <f t="shared" si="22"/>
        <v>163.61627351783994</v>
      </c>
      <c r="H383">
        <f t="shared" si="23"/>
        <v>59.496826733759981</v>
      </c>
      <c r="I383">
        <f t="shared" si="24"/>
        <v>1.0976485237718367E-2</v>
      </c>
      <c r="J383" s="1">
        <f t="shared" si="25"/>
        <v>2308255.429674299</v>
      </c>
      <c r="K383" s="5">
        <f>J383/'Biogas Generation'!$U$15*100</f>
        <v>17.948147187804501</v>
      </c>
    </row>
    <row r="384" spans="1:11" x14ac:dyDescent="0.25">
      <c r="A384">
        <v>377</v>
      </c>
      <c r="B384">
        <v>2397</v>
      </c>
      <c r="F384">
        <f>'Methane Generation Model'!$B$17-0.012*'Model Extrapolation'!$B384</f>
        <v>5.0855238906021363</v>
      </c>
      <c r="G384">
        <f t="shared" si="22"/>
        <v>161.66461162685817</v>
      </c>
      <c r="H384">
        <f t="shared" si="23"/>
        <v>58.787131500675699</v>
      </c>
      <c r="I384">
        <f t="shared" si="24"/>
        <v>1.0845554570036078E-2</v>
      </c>
      <c r="J384" s="1">
        <f t="shared" si="25"/>
        <v>2308475.8814174267</v>
      </c>
      <c r="K384" s="5">
        <f>J384/'Biogas Generation'!$U$15*100</f>
        <v>17.949861339662476</v>
      </c>
    </row>
    <row r="385" spans="1:11" x14ac:dyDescent="0.25">
      <c r="A385">
        <v>378</v>
      </c>
      <c r="B385">
        <v>2398</v>
      </c>
      <c r="F385">
        <f>'Methane Generation Model'!$B$17-0.012*'Model Extrapolation'!$B385</f>
        <v>5.0735238906021358</v>
      </c>
      <c r="G385">
        <f t="shared" si="22"/>
        <v>159.73622971930845</v>
      </c>
      <c r="H385">
        <f t="shared" si="23"/>
        <v>58.085901716112168</v>
      </c>
      <c r="I385">
        <f t="shared" si="24"/>
        <v>1.071618568095308E-2</v>
      </c>
      <c r="J385" s="1">
        <f t="shared" si="25"/>
        <v>2308693.7035488621</v>
      </c>
      <c r="K385" s="5">
        <f>J385/'Biogas Generation'!$U$15*100</f>
        <v>17.951555044624897</v>
      </c>
    </row>
    <row r="386" spans="1:11" x14ac:dyDescent="0.25">
      <c r="A386">
        <v>379</v>
      </c>
      <c r="B386">
        <v>2399</v>
      </c>
      <c r="F386">
        <f>'Methane Generation Model'!$B$17-0.012*'Model Extrapolation'!$B386</f>
        <v>5.0615238906021354</v>
      </c>
      <c r="G386">
        <f t="shared" si="22"/>
        <v>157.83085010486383</v>
      </c>
      <c r="H386">
        <f t="shared" si="23"/>
        <v>57.393036401768661</v>
      </c>
      <c r="I386">
        <f t="shared" si="24"/>
        <v>1.0588359941125797E-2</v>
      </c>
      <c r="J386" s="1">
        <f t="shared" si="25"/>
        <v>2308908.9274353688</v>
      </c>
      <c r="K386" s="5">
        <f>J386/'Biogas Generation'!$U$15*100</f>
        <v>17.953228546588189</v>
      </c>
    </row>
    <row r="387" spans="1:11" x14ac:dyDescent="0.25">
      <c r="A387">
        <v>380</v>
      </c>
      <c r="B387">
        <v>2400</v>
      </c>
      <c r="F387">
        <f>'Methane Generation Model'!$B$17-0.012*'Model Extrapolation'!$B387</f>
        <v>5.0495238906021349</v>
      </c>
      <c r="G387">
        <f t="shared" si="22"/>
        <v>155.94819840556735</v>
      </c>
      <c r="H387">
        <f t="shared" si="23"/>
        <v>56.708435783842674</v>
      </c>
      <c r="I387">
        <f t="shared" si="24"/>
        <v>1.0462058943426812E-2</v>
      </c>
      <c r="J387" s="1">
        <f t="shared" si="25"/>
        <v>2309121.584069558</v>
      </c>
      <c r="K387" s="5">
        <f>J387/'Biogas Generation'!$U$15*100</f>
        <v>17.954882086539541</v>
      </c>
    </row>
    <row r="388" spans="1:11" x14ac:dyDescent="0.25">
      <c r="A388">
        <v>381</v>
      </c>
      <c r="B388">
        <v>2401</v>
      </c>
      <c r="F388">
        <f>'Methane Generation Model'!$B$17-0.012*'Model Extrapolation'!$B388</f>
        <v>5.0375238906021345</v>
      </c>
      <c r="G388">
        <f t="shared" si="22"/>
        <v>154.08800351632104</v>
      </c>
      <c r="H388">
        <f t="shared" si="23"/>
        <v>56.032001278662193</v>
      </c>
      <c r="I388">
        <f t="shared" si="24"/>
        <v>1.0337264500294204E-2</v>
      </c>
      <c r="J388" s="1">
        <f t="shared" si="25"/>
        <v>2309331.704074353</v>
      </c>
      <c r="K388" s="5">
        <f>J388/'Biogas Generation'!$U$15*100</f>
        <v>17.956515902591562</v>
      </c>
    </row>
    <row r="389" spans="1:11" x14ac:dyDescent="0.25">
      <c r="A389">
        <v>382</v>
      </c>
      <c r="B389">
        <v>2402</v>
      </c>
      <c r="F389">
        <f>'Methane Generation Model'!$B$17-0.012*'Model Extrapolation'!$B389</f>
        <v>5.025523890602134</v>
      </c>
      <c r="G389">
        <f t="shared" si="22"/>
        <v>152.24999756584646</v>
      </c>
      <c r="H389">
        <f t="shared" si="23"/>
        <v>55.36363547848962</v>
      </c>
      <c r="I389">
        <f t="shared" si="24"/>
        <v>1.0213958641112519E-2</v>
      </c>
      <c r="J389" s="1">
        <f t="shared" si="25"/>
        <v>2309539.3177073975</v>
      </c>
      <c r="K389" s="5">
        <f>J389/'Biogas Generation'!$U$15*100</f>
        <v>17.958130230016582</v>
      </c>
    </row>
    <row r="390" spans="1:11" x14ac:dyDescent="0.25">
      <c r="A390">
        <v>383</v>
      </c>
      <c r="B390">
        <v>2403</v>
      </c>
      <c r="F390">
        <f>'Methane Generation Model'!$B$17-0.012*'Model Extrapolation'!$B390</f>
        <v>5.0135238906021335</v>
      </c>
      <c r="G390">
        <f t="shared" si="22"/>
        <v>150.43391587811058</v>
      </c>
      <c r="H390">
        <f t="shared" si="23"/>
        <v>54.703242137494755</v>
      </c>
      <c r="I390">
        <f t="shared" si="24"/>
        <v>1.009212360962496E-2</v>
      </c>
      <c r="J390" s="1">
        <f t="shared" si="25"/>
        <v>2309744.4548654133</v>
      </c>
      <c r="K390" s="5">
        <f>J390/'Biogas Generation'!$U$15*100</f>
        <v>17.959725301280542</v>
      </c>
    </row>
    <row r="391" spans="1:11" x14ac:dyDescent="0.25">
      <c r="A391">
        <v>384</v>
      </c>
      <c r="B391">
        <v>2404</v>
      </c>
      <c r="F391">
        <f>'Methane Generation Model'!$B$17-0.012*'Model Extrapolation'!$B391</f>
        <v>5.0015238906021366</v>
      </c>
      <c r="G391">
        <f t="shared" si="22"/>
        <v>148.63949693421276</v>
      </c>
      <c r="H391">
        <f t="shared" si="23"/>
        <v>54.050726157895546</v>
      </c>
      <c r="I391">
        <f t="shared" si="24"/>
        <v>9.9717418613764937E-3</v>
      </c>
      <c r="J391" s="1">
        <f t="shared" si="25"/>
        <v>2309947.1450885055</v>
      </c>
      <c r="K391" s="5">
        <f>J391/'Biogas Generation'!$U$15*100</f>
        <v>17.961301346076464</v>
      </c>
    </row>
    <row r="392" spans="1:11" x14ac:dyDescent="0.25">
      <c r="A392">
        <v>385</v>
      </c>
      <c r="B392">
        <v>2405</v>
      </c>
      <c r="F392">
        <f>'Methane Generation Model'!$B$17-0.012*'Model Extrapolation'!$B392</f>
        <v>4.9895238906021362</v>
      </c>
      <c r="G392">
        <f t="shared" ref="G392:G455" si="26">EXP(F392)</f>
        <v>146.8664823347232</v>
      </c>
      <c r="H392">
        <f t="shared" ref="H392:H455" si="27">G392*16/44</f>
        <v>53.405993576262979</v>
      </c>
      <c r="I392">
        <f t="shared" ref="I392:I455" si="28">G392/G$7</f>
        <v>9.8527960611872831E-3</v>
      </c>
      <c r="J392" s="1">
        <f t="shared" si="25"/>
        <v>2310147.4175644163</v>
      </c>
      <c r="K392" s="5">
        <f>J392/'Biogas Generation'!$U$15*100</f>
        <v>17.962858591357509</v>
      </c>
    </row>
    <row r="393" spans="1:11" x14ac:dyDescent="0.25">
      <c r="A393">
        <v>386</v>
      </c>
      <c r="B393">
        <v>2406</v>
      </c>
      <c r="F393">
        <f>'Methane Generation Model'!$B$17-0.012*'Model Extrapolation'!$B393</f>
        <v>4.9775238906021357</v>
      </c>
      <c r="G393">
        <f t="shared" si="26"/>
        <v>145.11461676247635</v>
      </c>
      <c r="H393">
        <f t="shared" si="27"/>
        <v>52.768951549991399</v>
      </c>
      <c r="I393">
        <f t="shared" si="28"/>
        <v>9.7352690806565955E-3</v>
      </c>
      <c r="J393" s="1">
        <f t="shared" si="25"/>
        <v>2310345.3011327288</v>
      </c>
      <c r="K393" s="5">
        <f>J393/'Biogas Generation'!$U$15*100</f>
        <v>17.964397261369701</v>
      </c>
    </row>
    <row r="394" spans="1:11" x14ac:dyDescent="0.25">
      <c r="A394">
        <v>387</v>
      </c>
      <c r="B394">
        <v>2407</v>
      </c>
      <c r="F394">
        <f>'Methane Generation Model'!$B$17-0.012*'Model Extrapolation'!$B394</f>
        <v>4.9655238906021353</v>
      </c>
      <c r="G394">
        <f t="shared" si="26"/>
        <v>143.38364794580255</v>
      </c>
      <c r="H394">
        <f t="shared" si="27"/>
        <v>52.139508343928199</v>
      </c>
      <c r="I394">
        <f t="shared" si="28"/>
        <v>9.6191439956961507E-3</v>
      </c>
      <c r="J394" s="1">
        <f t="shared" si="25"/>
        <v>2310540.8242890183</v>
      </c>
      <c r="K394" s="5">
        <f>J394/'Biogas Generation'!$U$15*100</f>
        <v>17.965917577684181</v>
      </c>
    </row>
    <row r="395" spans="1:11" x14ac:dyDescent="0.25">
      <c r="A395">
        <v>388</v>
      </c>
      <c r="B395">
        <v>2408</v>
      </c>
      <c r="F395">
        <f>'Methane Generation Model'!$B$17-0.012*'Model Extrapolation'!$B395</f>
        <v>4.9535238906021348</v>
      </c>
      <c r="G395">
        <f t="shared" si="26"/>
        <v>141.6733266222011</v>
      </c>
      <c r="H395">
        <f t="shared" si="27"/>
        <v>51.517573317164036</v>
      </c>
      <c r="I395">
        <f t="shared" si="28"/>
        <v>9.504404084093046E-3</v>
      </c>
      <c r="J395" s="1">
        <f t="shared" si="25"/>
        <v>2310734.0151889576</v>
      </c>
      <c r="K395" s="5">
        <f>J395/'Biogas Generation'!$U$15*100</f>
        <v>17.967419759229113</v>
      </c>
    </row>
    <row r="396" spans="1:11" x14ac:dyDescent="0.25">
      <c r="A396">
        <v>389</v>
      </c>
      <c r="B396">
        <v>2409</v>
      </c>
      <c r="F396">
        <f>'Methane Generation Model'!$B$17-0.012*'Model Extrapolation'!$B396</f>
        <v>4.9415238906021344</v>
      </c>
      <c r="G396">
        <f t="shared" si="26"/>
        <v>139.98340650244592</v>
      </c>
      <c r="H396">
        <f t="shared" si="27"/>
        <v>50.903056909980336</v>
      </c>
      <c r="I396">
        <f t="shared" si="28"/>
        <v>9.3910328231017401E-3</v>
      </c>
      <c r="J396" s="1">
        <f t="shared" si="25"/>
        <v>2310924.9016523696</v>
      </c>
      <c r="K396" s="5">
        <f>J396/'Biogas Generation'!$U$15*100</f>
        <v>17.968904022321247</v>
      </c>
    </row>
    <row r="397" spans="1:11" x14ac:dyDescent="0.25">
      <c r="A397">
        <v>390</v>
      </c>
      <c r="B397">
        <v>2410</v>
      </c>
      <c r="F397">
        <f>'Methane Generation Model'!$B$17-0.012*'Model Extrapolation'!$B397</f>
        <v>4.9295238906021339</v>
      </c>
      <c r="G397">
        <f t="shared" si="26"/>
        <v>138.3136442351196</v>
      </c>
      <c r="H397">
        <f t="shared" si="27"/>
        <v>50.295870630952578</v>
      </c>
      <c r="I397">
        <f t="shared" si="28"/>
        <v>9.2790138870647437E-3</v>
      </c>
      <c r="J397" s="1">
        <f t="shared" si="25"/>
        <v>2311113.5111672357</v>
      </c>
      <c r="K397" s="5">
        <f>J397/'Biogas Generation'!$U$15*100</f>
        <v>17.970370580697029</v>
      </c>
    </row>
    <row r="398" spans="1:11" x14ac:dyDescent="0.25">
      <c r="A398">
        <v>391</v>
      </c>
      <c r="B398">
        <v>2411</v>
      </c>
      <c r="F398">
        <f>'Methane Generation Model'!$B$17-0.012*'Model Extrapolation'!$B398</f>
        <v>4.9175238906021335</v>
      </c>
      <c r="G398">
        <f t="shared" si="26"/>
        <v>136.66379937157024</v>
      </c>
      <c r="H398">
        <f t="shared" si="27"/>
        <v>49.695927044207359</v>
      </c>
      <c r="I398">
        <f t="shared" si="28"/>
        <v>9.1683311450616971E-3</v>
      </c>
      <c r="J398" s="1">
        <f t="shared" si="25"/>
        <v>2311299.8708936516</v>
      </c>
      <c r="K398" s="5">
        <f>J398/'Biogas Generation'!$U$15*100</f>
        <v>17.971819645543402</v>
      </c>
    </row>
    <row r="399" spans="1:11" x14ac:dyDescent="0.25">
      <c r="A399">
        <v>392</v>
      </c>
      <c r="B399">
        <v>2412</v>
      </c>
      <c r="F399">
        <f>'Methane Generation Model'!$B$17-0.012*'Model Extrapolation'!$B399</f>
        <v>4.9055238906021366</v>
      </c>
      <c r="G399">
        <f t="shared" si="26"/>
        <v>135.03363433128703</v>
      </c>
      <c r="H399">
        <f t="shared" si="27"/>
        <v>49.103139756831645</v>
      </c>
      <c r="I399">
        <f t="shared" si="28"/>
        <v>9.0589686585865227E-3</v>
      </c>
      <c r="J399" s="1">
        <f t="shared" si="25"/>
        <v>2311484.0076677394</v>
      </c>
      <c r="K399" s="5">
        <f>J399/'Biogas Generation'!$U$15*100</f>
        <v>17.973251425528204</v>
      </c>
    </row>
    <row r="400" spans="1:11" x14ac:dyDescent="0.25">
      <c r="A400">
        <v>393</v>
      </c>
      <c r="B400">
        <v>2413</v>
      </c>
      <c r="F400">
        <f>'Methane Generation Model'!$B$17-0.012*'Model Extrapolation'!$B400</f>
        <v>4.8935238906021361</v>
      </c>
      <c r="G400">
        <f t="shared" si="26"/>
        <v>133.42291436768633</v>
      </c>
      <c r="H400">
        <f t="shared" si="27"/>
        <v>48.517423406431391</v>
      </c>
      <c r="I400">
        <f t="shared" si="28"/>
        <v>8.9509106792521279E-3</v>
      </c>
      <c r="J400" s="1">
        <f t="shared" si="25"/>
        <v>2311665.9480055133</v>
      </c>
      <c r="K400" s="5">
        <f>J400/'Biogas Generation'!$U$15*100</f>
        <v>17.974666126830225</v>
      </c>
    </row>
    <row r="401" spans="1:11" x14ac:dyDescent="0.25">
      <c r="A401">
        <v>394</v>
      </c>
      <c r="B401">
        <v>2414</v>
      </c>
      <c r="F401">
        <f>'Methane Generation Model'!$B$17-0.012*'Model Extrapolation'!$B401</f>
        <v>4.8815238906021357</v>
      </c>
      <c r="G401">
        <f t="shared" si="26"/>
        <v>131.83140753431044</v>
      </c>
      <c r="H401">
        <f t="shared" si="27"/>
        <v>47.938693648840164</v>
      </c>
      <c r="I401">
        <f t="shared" si="28"/>
        <v>8.8441416465227917E-3</v>
      </c>
      <c r="J401" s="1">
        <f t="shared" si="25"/>
        <v>2311845.7181066964</v>
      </c>
      <c r="K401" s="5">
        <f>J401/'Biogas Generation'!$U$15*100</f>
        <v>17.976063953168907</v>
      </c>
    </row>
    <row r="402" spans="1:11" x14ac:dyDescent="0.25">
      <c r="A402">
        <v>395</v>
      </c>
      <c r="B402">
        <v>2415</v>
      </c>
      <c r="F402">
        <f>'Methane Generation Model'!$B$17-0.012*'Model Extrapolation'!$B402</f>
        <v>4.8695238906021352</v>
      </c>
      <c r="G402">
        <f t="shared" si="26"/>
        <v>130.25888465142526</v>
      </c>
      <c r="H402">
        <f t="shared" si="27"/>
        <v>47.366867145972826</v>
      </c>
      <c r="I402">
        <f t="shared" si="28"/>
        <v>8.7386461854733043E-3</v>
      </c>
      <c r="J402" s="1">
        <f t="shared" si="25"/>
        <v>2312023.343858494</v>
      </c>
      <c r="K402" s="5">
        <f>J402/'Biogas Generation'!$U$15*100</f>
        <v>17.977445105833652</v>
      </c>
    </row>
    <row r="403" spans="1:11" x14ac:dyDescent="0.25">
      <c r="A403">
        <v>396</v>
      </c>
      <c r="B403">
        <v>2416</v>
      </c>
      <c r="F403">
        <f>'Methane Generation Model'!$B$17-0.012*'Model Extrapolation'!$B403</f>
        <v>4.8575238906021347</v>
      </c>
      <c r="G403">
        <f t="shared" si="26"/>
        <v>128.70511927301834</v>
      </c>
      <c r="H403">
        <f t="shared" si="27"/>
        <v>46.80186155382485</v>
      </c>
      <c r="I403">
        <f t="shared" si="28"/>
        <v>8.6344091045749798E-3</v>
      </c>
      <c r="J403" s="1">
        <f t="shared" si="25"/>
        <v>2312198.850839321</v>
      </c>
      <c r="K403" s="5">
        <f>J403/'Biogas Generation'!$U$15*100</f>
        <v>17.978809783712833</v>
      </c>
    </row>
    <row r="404" spans="1:11" x14ac:dyDescent="0.25">
      <c r="A404">
        <v>397</v>
      </c>
      <c r="B404">
        <v>2417</v>
      </c>
      <c r="F404">
        <f>'Methane Generation Model'!$B$17-0.012*'Model Extrapolation'!$B404</f>
        <v>4.8455238906021343</v>
      </c>
      <c r="G404">
        <f t="shared" si="26"/>
        <v>127.16988765419025</v>
      </c>
      <c r="H404">
        <f t="shared" si="27"/>
        <v>46.243595510614632</v>
      </c>
      <c r="I404">
        <f t="shared" si="28"/>
        <v>8.5314153935080461E-3</v>
      </c>
      <c r="J404" s="1">
        <f t="shared" si="25"/>
        <v>2312372.2643224858</v>
      </c>
      <c r="K404" s="5">
        <f>J404/'Biogas Generation'!$U$15*100</f>
        <v>17.980158183322416</v>
      </c>
    </row>
    <row r="405" spans="1:11" x14ac:dyDescent="0.25">
      <c r="A405">
        <v>398</v>
      </c>
      <c r="B405">
        <v>2418</v>
      </c>
      <c r="F405">
        <f>'Methane Generation Model'!$B$17-0.012*'Model Extrapolation'!$B405</f>
        <v>4.8335238906021338</v>
      </c>
      <c r="G405">
        <f t="shared" si="26"/>
        <v>125.65296871893497</v>
      </c>
      <c r="H405">
        <f t="shared" si="27"/>
        <v>45.69198862506726</v>
      </c>
      <c r="I405">
        <f t="shared" si="28"/>
        <v>8.4296502210001317E-3</v>
      </c>
      <c r="J405" s="1">
        <f t="shared" si="25"/>
        <v>2312543.60927983</v>
      </c>
      <c r="K405" s="5">
        <f>J405/'Biogas Generation'!$U$15*100</f>
        <v>17.98149049883428</v>
      </c>
    </row>
    <row r="406" spans="1:11" x14ac:dyDescent="0.25">
      <c r="A406">
        <v>399</v>
      </c>
      <c r="B406">
        <v>2419</v>
      </c>
      <c r="F406">
        <f>'Methane Generation Model'!$B$17-0.012*'Model Extrapolation'!$B406</f>
        <v>4.8215238906021334</v>
      </c>
      <c r="G406">
        <f t="shared" si="26"/>
        <v>124.1541440283046</v>
      </c>
      <c r="H406">
        <f t="shared" si="27"/>
        <v>45.146961464838036</v>
      </c>
      <c r="I406">
        <f t="shared" si="28"/>
        <v>8.3290989326905481E-3</v>
      </c>
      <c r="J406" s="1">
        <f t="shared" si="25"/>
        <v>2312712.9103853232</v>
      </c>
      <c r="K406" s="5">
        <f>J406/'Biogas Generation'!$U$15*100</f>
        <v>17.98280692210416</v>
      </c>
    </row>
    <row r="407" spans="1:11" x14ac:dyDescent="0.25">
      <c r="A407">
        <v>400</v>
      </c>
      <c r="B407">
        <v>2420</v>
      </c>
      <c r="F407">
        <f>'Methane Generation Model'!$B$17-0.012*'Model Extrapolation'!$B407</f>
        <v>4.8095238906021365</v>
      </c>
      <c r="G407">
        <f t="shared" si="26"/>
        <v>122.67319774895414</v>
      </c>
      <c r="H407">
        <f t="shared" si="27"/>
        <v>44.608435545074229</v>
      </c>
      <c r="I407">
        <f t="shared" si="28"/>
        <v>8.2297470490200527E-3</v>
      </c>
      <c r="J407" s="1">
        <f t="shared" si="25"/>
        <v>2312880.1920186174</v>
      </c>
      <c r="K407" s="5">
        <f>J407/'Biogas Generation'!$U$15*100</f>
        <v>17.984107642699282</v>
      </c>
    </row>
    <row r="408" spans="1:11" x14ac:dyDescent="0.25">
      <c r="A408">
        <v>401</v>
      </c>
      <c r="B408">
        <v>2421</v>
      </c>
      <c r="F408">
        <f>'Methane Generation Model'!$B$17-0.012*'Model Extrapolation'!$B408</f>
        <v>4.797523890602136</v>
      </c>
      <c r="G408">
        <f t="shared" si="26"/>
        <v>121.20991662205938</v>
      </c>
      <c r="H408">
        <f t="shared" si="27"/>
        <v>44.0763333171125</v>
      </c>
      <c r="I408">
        <f t="shared" si="28"/>
        <v>8.1315802631456574E-3</v>
      </c>
      <c r="J408" s="1">
        <f t="shared" si="25"/>
        <v>2313045.4782685563</v>
      </c>
      <c r="K408" s="5">
        <f>J408/'Biogas Generation'!$U$15*100</f>
        <v>17.985392847925656</v>
      </c>
    </row>
    <row r="409" spans="1:11" x14ac:dyDescent="0.25">
      <c r="A409">
        <v>402</v>
      </c>
      <c r="B409">
        <v>2422</v>
      </c>
      <c r="F409">
        <f>'Methane Generation Model'!$B$17-0.012*'Model Extrapolation'!$B409</f>
        <v>4.7855238906021356</v>
      </c>
      <c r="G409">
        <f t="shared" si="26"/>
        <v>119.76408993260993</v>
      </c>
      <c r="H409">
        <f t="shared" si="27"/>
        <v>43.550578157312707</v>
      </c>
      <c r="I409">
        <f t="shared" si="28"/>
        <v>8.0345844388805942E-3</v>
      </c>
      <c r="J409" s="1">
        <f t="shared" si="25"/>
        <v>2313208.7929366464</v>
      </c>
      <c r="K409" s="5">
        <f>J409/'Biogas Generation'!$U$15*100</f>
        <v>17.986662722855062</v>
      </c>
    </row>
    <row r="410" spans="1:11" x14ac:dyDescent="0.25">
      <c r="A410">
        <v>403</v>
      </c>
      <c r="B410">
        <v>2423</v>
      </c>
      <c r="F410">
        <f>'Methane Generation Model'!$B$17-0.012*'Model Extrapolation'!$B410</f>
        <v>4.7735238906021351</v>
      </c>
      <c r="G410">
        <f t="shared" si="26"/>
        <v>118.33550947906414</v>
      </c>
      <c r="H410">
        <f t="shared" si="27"/>
        <v>43.031094356023324</v>
      </c>
      <c r="I410">
        <f t="shared" si="28"/>
        <v>7.9387456086585581E-3</v>
      </c>
      <c r="J410" s="1">
        <f t="shared" si="25"/>
        <v>2313370.1595404814</v>
      </c>
      <c r="K410" s="5">
        <f>J410/'Biogas Generation'!$U$15*100</f>
        <v>17.987917450351677</v>
      </c>
    </row>
    <row r="411" spans="1:11" x14ac:dyDescent="0.25">
      <c r="A411">
        <v>404</v>
      </c>
      <c r="B411">
        <v>2424</v>
      </c>
      <c r="F411">
        <f>'Methane Generation Model'!$B$17-0.012*'Model Extrapolation'!$B411</f>
        <v>4.7615238906021347</v>
      </c>
      <c r="G411">
        <f t="shared" si="26"/>
        <v>116.92396954336807</v>
      </c>
      <c r="H411">
        <f t="shared" si="27"/>
        <v>42.5178071066793</v>
      </c>
      <c r="I411">
        <f t="shared" si="28"/>
        <v>7.8440499715223874E-3</v>
      </c>
      <c r="J411" s="1">
        <f t="shared" si="25"/>
        <v>2313529.6013171314</v>
      </c>
      <c r="K411" s="5">
        <f>J411/'Biogas Generation'!$U$15*100</f>
        <v>17.989157211098437</v>
      </c>
    </row>
    <row r="412" spans="1:11" x14ac:dyDescent="0.25">
      <c r="A412">
        <v>405</v>
      </c>
      <c r="B412">
        <v>2425</v>
      </c>
      <c r="F412">
        <f>'Methane Generation Model'!$B$17-0.012*'Model Extrapolation'!$B412</f>
        <v>4.7495238906021342</v>
      </c>
      <c r="G412">
        <f t="shared" si="26"/>
        <v>115.52926686133183</v>
      </c>
      <c r="H412">
        <f t="shared" si="27"/>
        <v>42.010642495029757</v>
      </c>
      <c r="I412">
        <f t="shared" si="28"/>
        <v>7.750483891136699E-3</v>
      </c>
      <c r="J412" s="1">
        <f t="shared" si="25"/>
        <v>2313687.1412264877</v>
      </c>
      <c r="K412" s="5">
        <f>J412/'Biogas Generation'!$U$15*100</f>
        <v>17.990382183623023</v>
      </c>
    </row>
    <row r="413" spans="1:11" x14ac:dyDescent="0.25">
      <c r="A413">
        <v>406</v>
      </c>
      <c r="B413">
        <v>2426</v>
      </c>
      <c r="F413">
        <f>'Methane Generation Model'!$B$17-0.012*'Model Extrapolation'!$B413</f>
        <v>4.7375238906021337</v>
      </c>
      <c r="G413">
        <f t="shared" si="26"/>
        <v>114.15120059335916</v>
      </c>
      <c r="H413">
        <f t="shared" si="27"/>
        <v>41.509527488494243</v>
      </c>
      <c r="I413">
        <f t="shared" si="28"/>
        <v>7.658033893824235E-3</v>
      </c>
      <c r="J413" s="1">
        <f t="shared" si="25"/>
        <v>2313842.8019545698</v>
      </c>
      <c r="K413" s="5">
        <f>J413/'Biogas Generation'!$U$15*100</f>
        <v>17.991592544323602</v>
      </c>
    </row>
    <row r="414" spans="1:11" x14ac:dyDescent="0.25">
      <c r="A414">
        <v>407</v>
      </c>
      <c r="B414">
        <v>2427</v>
      </c>
      <c r="F414">
        <f>'Methane Generation Model'!$B$17-0.012*'Model Extrapolation'!$B414</f>
        <v>4.7255238906021333</v>
      </c>
      <c r="G414">
        <f t="shared" si="26"/>
        <v>112.78957229552616</v>
      </c>
      <c r="H414">
        <f t="shared" si="27"/>
        <v>41.014389925645872</v>
      </c>
      <c r="I414">
        <f t="shared" si="28"/>
        <v>7.5666866666256284E-3</v>
      </c>
      <c r="J414" s="1">
        <f t="shared" si="25"/>
        <v>2313996.6059167911</v>
      </c>
      <c r="K414" s="5">
        <f>J414/'Biogas Generation'!$U$15*100</f>
        <v>17.992788467494204</v>
      </c>
    </row>
    <row r="415" spans="1:11" x14ac:dyDescent="0.25">
      <c r="A415">
        <v>408</v>
      </c>
      <c r="B415">
        <v>2428</v>
      </c>
      <c r="F415">
        <f>'Methane Generation Model'!$B$17-0.012*'Model Extrapolation'!$B415</f>
        <v>4.7135238906021364</v>
      </c>
      <c r="G415">
        <f t="shared" si="26"/>
        <v>111.44418589100543</v>
      </c>
      <c r="H415">
        <f t="shared" si="27"/>
        <v>40.525158505820158</v>
      </c>
      <c r="I415">
        <f t="shared" si="28"/>
        <v>7.4764290553823399E-3</v>
      </c>
      <c r="J415" s="1">
        <f t="shared" si="25"/>
        <v>2314148.5752611882</v>
      </c>
      <c r="K415" s="5">
        <f>J415/'Biogas Generation'!$U$15*100</f>
        <v>17.993970125349833</v>
      </c>
    </row>
    <row r="416" spans="1:11" x14ac:dyDescent="0.25">
      <c r="A416">
        <v>409</v>
      </c>
      <c r="B416">
        <v>2429</v>
      </c>
      <c r="F416">
        <f>'Methane Generation Model'!$B$17-0.012*'Model Extrapolation'!$B416</f>
        <v>4.7015238906021359</v>
      </c>
      <c r="G416">
        <f t="shared" si="26"/>
        <v>110.11484764182907</v>
      </c>
      <c r="H416">
        <f t="shared" si="27"/>
        <v>40.041762778846937</v>
      </c>
      <c r="I416">
        <f t="shared" si="28"/>
        <v>7.3872480628423302E-3</v>
      </c>
      <c r="J416" s="1">
        <f t="shared" si="25"/>
        <v>2314298.7318716091</v>
      </c>
      <c r="K416" s="5">
        <f>J416/'Biogas Generation'!$U$15*100</f>
        <v>17.995137688051262</v>
      </c>
    </row>
    <row r="417" spans="1:11" x14ac:dyDescent="0.25">
      <c r="A417">
        <v>410</v>
      </c>
      <c r="B417">
        <v>2430</v>
      </c>
      <c r="F417">
        <f>'Methane Generation Model'!$B$17-0.012*'Model Extrapolation'!$B417</f>
        <v>4.6895238906021355</v>
      </c>
      <c r="G417">
        <f t="shared" si="26"/>
        <v>108.80136612099251</v>
      </c>
      <c r="H417">
        <f t="shared" si="27"/>
        <v>39.564133134906371</v>
      </c>
      <c r="I417">
        <f t="shared" si="28"/>
        <v>7.2991308467885959E-3</v>
      </c>
      <c r="J417" s="1">
        <f t="shared" si="25"/>
        <v>2314447.0973708653</v>
      </c>
      <c r="K417" s="5">
        <f>J417/'Biogas Generation'!$U$15*100</f>
        <v>17.996291323729537</v>
      </c>
    </row>
    <row r="418" spans="1:11" x14ac:dyDescent="0.25">
      <c r="A418">
        <v>411</v>
      </c>
      <c r="B418">
        <v>2431</v>
      </c>
      <c r="F418">
        <f>'Methane Generation Model'!$B$17-0.012*'Model Extrapolation'!$B418</f>
        <v>4.677523890602135</v>
      </c>
      <c r="G418">
        <f t="shared" si="26"/>
        <v>107.50355218488704</v>
      </c>
      <c r="H418">
        <f t="shared" si="27"/>
        <v>39.092200794504379</v>
      </c>
      <c r="I418">
        <f t="shared" si="28"/>
        <v>7.2120647181897583E-3</v>
      </c>
      <c r="J418" s="1">
        <f t="shared" si="25"/>
        <v>2314593.6931238449</v>
      </c>
      <c r="K418" s="5">
        <f>J418/'Biogas Generation'!$U$15*100</f>
        <v>17.997431198510188</v>
      </c>
    </row>
    <row r="419" spans="1:11" x14ac:dyDescent="0.25">
      <c r="A419">
        <v>412</v>
      </c>
      <c r="B419">
        <v>2432</v>
      </c>
      <c r="F419">
        <f>'Methane Generation Model'!$B$17-0.012*'Model Extrapolation'!$B419</f>
        <v>4.6655238906021346</v>
      </c>
      <c r="G419">
        <f t="shared" si="26"/>
        <v>106.22121894606323</v>
      </c>
      <c r="H419">
        <f t="shared" si="27"/>
        <v>38.625897798568445</v>
      </c>
      <c r="I419">
        <f t="shared" si="28"/>
        <v>7.1260371393728475E-3</v>
      </c>
      <c r="J419" s="1">
        <f t="shared" si="25"/>
        <v>2314738.5402405895</v>
      </c>
      <c r="K419" s="5">
        <f>J419/'Biogas Generation'!$U$15*100</f>
        <v>17.998557476537151</v>
      </c>
    </row>
    <row r="420" spans="1:11" x14ac:dyDescent="0.25">
      <c r="A420">
        <v>413</v>
      </c>
      <c r="B420">
        <v>2433</v>
      </c>
      <c r="F420">
        <f>'Methane Generation Model'!$B$17-0.012*'Model Extrapolation'!$B420</f>
        <v>4.6535238906021341</v>
      </c>
      <c r="G420">
        <f t="shared" si="26"/>
        <v>104.9541817463188</v>
      </c>
      <c r="H420">
        <f t="shared" si="27"/>
        <v>38.165156998661381</v>
      </c>
      <c r="I420">
        <f t="shared" si="28"/>
        <v>7.0410357222178577E-3</v>
      </c>
      <c r="J420" s="1">
        <f t="shared" si="25"/>
        <v>2314881.6595793343</v>
      </c>
      <c r="K420" s="5">
        <f>J420/'Biogas Generation'!$U$15*100</f>
        <v>17.999670319996412</v>
      </c>
    </row>
    <row r="421" spans="1:11" x14ac:dyDescent="0.25">
      <c r="A421">
        <v>414</v>
      </c>
      <c r="B421">
        <v>2434</v>
      </c>
      <c r="F421">
        <f>'Methane Generation Model'!$B$17-0.012*'Model Extrapolation'!$B421</f>
        <v>4.6415238906021337</v>
      </c>
      <c r="G421">
        <f t="shared" si="26"/>
        <v>103.70225813010752</v>
      </c>
      <c r="H421">
        <f t="shared" si="27"/>
        <v>37.709912047311825</v>
      </c>
      <c r="I421">
        <f t="shared" si="28"/>
        <v>6.957048226373835E-3</v>
      </c>
      <c r="J421" s="1">
        <f t="shared" si="25"/>
        <v>2315023.0717495116</v>
      </c>
      <c r="K421" s="5">
        <f>J421/'Biogas Generation'!$U$15*100</f>
        <v>18.000769889139349</v>
      </c>
    </row>
    <row r="422" spans="1:11" x14ac:dyDescent="0.25">
      <c r="A422">
        <v>415</v>
      </c>
      <c r="B422">
        <v>2435</v>
      </c>
      <c r="F422">
        <f>'Methane Generation Model'!$B$17-0.012*'Model Extrapolation'!$B422</f>
        <v>4.6295238906021368</v>
      </c>
      <c r="G422">
        <f t="shared" si="26"/>
        <v>102.46526781826573</v>
      </c>
      <c r="H422">
        <f t="shared" si="27"/>
        <v>37.260097388460267</v>
      </c>
      <c r="I422">
        <f t="shared" si="28"/>
        <v>6.8740625574962733E-3</v>
      </c>
      <c r="J422" s="1">
        <f t="shared" si="25"/>
        <v>2315162.7971147187</v>
      </c>
      <c r="K422" s="5">
        <f>J422/'Biogas Generation'!$U$15*100</f>
        <v>18.001856342305825</v>
      </c>
    </row>
    <row r="423" spans="1:11" x14ac:dyDescent="0.25">
      <c r="A423">
        <v>416</v>
      </c>
      <c r="B423">
        <v>2436</v>
      </c>
      <c r="F423">
        <f>'Methane Generation Model'!$B$17-0.012*'Model Extrapolation'!$B423</f>
        <v>4.6175238906021363</v>
      </c>
      <c r="G423">
        <f t="shared" si="26"/>
        <v>101.24303268205021</v>
      </c>
      <c r="H423">
        <f t="shared" si="27"/>
        <v>36.815648248018256</v>
      </c>
      <c r="I423">
        <f t="shared" si="28"/>
        <v>6.7920667655054024E-3</v>
      </c>
      <c r="J423" s="1">
        <f t="shared" si="25"/>
        <v>2315300.8557956489</v>
      </c>
      <c r="K423" s="5">
        <f>J423/'Biogas Generation'!$U$15*100</f>
        <v>18.002929835946968</v>
      </c>
    </row>
    <row r="424" spans="1:11" x14ac:dyDescent="0.25">
      <c r="A424">
        <v>417</v>
      </c>
      <c r="B424">
        <v>2437</v>
      </c>
      <c r="F424">
        <f>'Methane Generation Model'!$B$17-0.012*'Model Extrapolation'!$B424</f>
        <v>4.6055238906021359</v>
      </c>
      <c r="G424">
        <f t="shared" si="26"/>
        <v>100.03537671748973</v>
      </c>
      <c r="H424">
        <f t="shared" si="27"/>
        <v>36.37650062454172</v>
      </c>
      <c r="I424">
        <f t="shared" si="28"/>
        <v>6.7110490428655117E-3</v>
      </c>
      <c r="J424" s="1">
        <f t="shared" si="25"/>
        <v>2315437.2676729909</v>
      </c>
      <c r="K424" s="5">
        <f>J424/'Biogas Generation'!$U$15*100</f>
        <v>18.003990524647719</v>
      </c>
    </row>
    <row r="425" spans="1:11" x14ac:dyDescent="0.25">
      <c r="A425">
        <v>418</v>
      </c>
      <c r="B425">
        <v>2438</v>
      </c>
      <c r="F425">
        <f>'Methane Generation Model'!$B$17-0.012*'Model Extrapolation'!$B425</f>
        <v>4.5935238906021354</v>
      </c>
      <c r="G425">
        <f t="shared" si="26"/>
        <v>98.842126020038521</v>
      </c>
      <c r="H425">
        <f t="shared" si="27"/>
        <v>35.942591280014007</v>
      </c>
      <c r="I425">
        <f t="shared" si="28"/>
        <v>6.6309977228845435E-3</v>
      </c>
      <c r="J425" s="1">
        <f t="shared" si="25"/>
        <v>2315572.0523902914</v>
      </c>
      <c r="K425" s="5">
        <f>J425/'Biogas Generation'!$U$15*100</f>
        <v>18.005038561149085</v>
      </c>
    </row>
    <row r="426" spans="1:11" x14ac:dyDescent="0.25">
      <c r="A426">
        <v>419</v>
      </c>
      <c r="B426">
        <v>2439</v>
      </c>
      <c r="F426">
        <f>'Methane Generation Model'!$B$17-0.012*'Model Extrapolation'!$B426</f>
        <v>4.5815238906021349</v>
      </c>
      <c r="G426">
        <f t="shared" si="26"/>
        <v>97.663108759534211</v>
      </c>
      <c r="H426">
        <f t="shared" si="27"/>
        <v>35.513857730739716</v>
      </c>
      <c r="I426">
        <f t="shared" si="28"/>
        <v>6.5519012780340885E-3</v>
      </c>
      <c r="J426" s="1">
        <f t="shared" si="25"/>
        <v>2315705.2293567816</v>
      </c>
      <c r="K426" s="5">
        <f>J426/'Biogas Generation'!$U$15*100</f>
        <v>18.006074096370124</v>
      </c>
    </row>
    <row r="427" spans="1:11" x14ac:dyDescent="0.25">
      <c r="A427">
        <v>420</v>
      </c>
      <c r="B427">
        <v>2440</v>
      </c>
      <c r="F427">
        <f>'Methane Generation Model'!$B$17-0.012*'Model Extrapolation'!$B427</f>
        <v>4.5695238906021345</v>
      </c>
      <c r="G427">
        <f t="shared" si="26"/>
        <v>96.498155155453929</v>
      </c>
      <c r="H427">
        <f t="shared" si="27"/>
        <v>35.090238238346885</v>
      </c>
      <c r="I427">
        <f t="shared" si="28"/>
        <v>6.473748318289411E-3</v>
      </c>
      <c r="J427" s="1">
        <f t="shared" si="25"/>
        <v>2315836.8177501755</v>
      </c>
      <c r="K427" s="5">
        <f>J427/'Biogas Generation'!$U$15*100</f>
        <v>18.007097279429711</v>
      </c>
    </row>
    <row r="428" spans="1:11" x14ac:dyDescent="0.25">
      <c r="A428">
        <v>421</v>
      </c>
      <c r="B428">
        <v>2441</v>
      </c>
      <c r="F428">
        <f>'Methane Generation Model'!$B$17-0.012*'Model Extrapolation'!$B428</f>
        <v>4.557523890602134</v>
      </c>
      <c r="G428">
        <f t="shared" si="26"/>
        <v>95.347097452465661</v>
      </c>
      <c r="H428">
        <f t="shared" si="27"/>
        <v>34.671671800896604</v>
      </c>
      <c r="I428">
        <f t="shared" si="28"/>
        <v>6.3965275894892577E-3</v>
      </c>
      <c r="J428" s="1">
        <f t="shared" si="25"/>
        <v>2315966.8365194285</v>
      </c>
      <c r="K428" s="5">
        <f>J428/'Biogas Generation'!$U$15*100</f>
        <v>18.008108257667963</v>
      </c>
    </row>
    <row r="429" spans="1:11" x14ac:dyDescent="0.25">
      <c r="A429">
        <v>422</v>
      </c>
      <c r="B429">
        <v>2442</v>
      </c>
      <c r="F429">
        <f>'Methane Generation Model'!$B$17-0.012*'Model Extrapolation'!$B429</f>
        <v>4.5455238906021336</v>
      </c>
      <c r="G429">
        <f t="shared" si="26"/>
        <v>94.209769896271112</v>
      </c>
      <c r="H429">
        <f t="shared" si="27"/>
        <v>34.258098144098589</v>
      </c>
      <c r="I429">
        <f t="shared" si="28"/>
        <v>6.3202279717152433E-3</v>
      </c>
      <c r="J429" s="1">
        <f t="shared" si="25"/>
        <v>2316095.3043874688</v>
      </c>
      <c r="K429" s="5">
        <f>J429/'Biogas Generation'!$U$15*100</f>
        <v>18.009107176667506</v>
      </c>
    </row>
    <row r="430" spans="1:11" x14ac:dyDescent="0.25">
      <c r="A430">
        <v>423</v>
      </c>
      <c r="B430">
        <v>2443</v>
      </c>
      <c r="F430">
        <f>'Methane Generation Model'!$B$17-0.012*'Model Extrapolation'!$B430</f>
        <v>4.5335238906021367</v>
      </c>
      <c r="G430">
        <f t="shared" si="26"/>
        <v>93.086008709737229</v>
      </c>
      <c r="H430">
        <f t="shared" si="27"/>
        <v>33.849457712631718</v>
      </c>
      <c r="I430">
        <f t="shared" si="28"/>
        <v>6.244838477690585E-3</v>
      </c>
      <c r="J430" s="1">
        <f t="shared" si="25"/>
        <v>2316222.2398538915</v>
      </c>
      <c r="K430" s="5">
        <f>J430/'Biogas Generation'!$U$15*100</f>
        <v>18.010094180274393</v>
      </c>
    </row>
    <row r="431" spans="1:11" x14ac:dyDescent="0.25">
      <c r="A431">
        <v>424</v>
      </c>
      <c r="B431">
        <v>2444</v>
      </c>
      <c r="F431">
        <f>'Methane Generation Model'!$B$17-0.012*'Model Extrapolation'!$B431</f>
        <v>4.5215238906021362</v>
      </c>
      <c r="G431">
        <f t="shared" si="26"/>
        <v>91.975652069310598</v>
      </c>
      <c r="H431">
        <f t="shared" si="27"/>
        <v>33.445691661567487</v>
      </c>
      <c r="I431">
        <f t="shared" si="28"/>
        <v>6.1703482511978238E-3</v>
      </c>
      <c r="J431" s="1">
        <f t="shared" si="25"/>
        <v>2316347.6611976223</v>
      </c>
      <c r="K431" s="5">
        <f>J431/'Biogas Generation'!$U$15*100</f>
        <v>18.011069410618848</v>
      </c>
    </row>
    <row r="432" spans="1:11" x14ac:dyDescent="0.25">
      <c r="A432">
        <v>425</v>
      </c>
      <c r="B432">
        <v>2445</v>
      </c>
      <c r="F432">
        <f>'Methane Generation Model'!$B$17-0.012*'Model Extrapolation'!$B432</f>
        <v>4.5095238906021358</v>
      </c>
      <c r="G432">
        <f t="shared" si="26"/>
        <v>90.87854008171665</v>
      </c>
      <c r="H432">
        <f t="shared" si="27"/>
        <v>33.046741847896961</v>
      </c>
      <c r="I432">
        <f t="shared" si="28"/>
        <v>6.0967465655156492E-3</v>
      </c>
      <c r="J432" s="1">
        <f t="shared" si="25"/>
        <v>2316471.5864795521</v>
      </c>
      <c r="K432" s="5">
        <f>J432/'Biogas Generation'!$U$15*100</f>
        <v>18.012033008135731</v>
      </c>
    </row>
    <row r="433" spans="1:11" x14ac:dyDescent="0.25">
      <c r="A433">
        <v>426</v>
      </c>
      <c r="B433">
        <v>2446</v>
      </c>
      <c r="F433">
        <f>'Methane Generation Model'!$B$17-0.012*'Model Extrapolation'!$B433</f>
        <v>4.4975238906021353</v>
      </c>
      <c r="G433">
        <f t="shared" si="26"/>
        <v>89.794514760933339</v>
      </c>
      <c r="H433">
        <f t="shared" si="27"/>
        <v>32.652550822157579</v>
      </c>
      <c r="I433">
        <f t="shared" si="28"/>
        <v>6.0240228218741369E-3</v>
      </c>
      <c r="J433" s="1">
        <f t="shared" si="25"/>
        <v>2316594.0335451351</v>
      </c>
      <c r="K433" s="5">
        <f>J433/'Biogas Generation'!$U$15*100</f>
        <v>18.012985111584744</v>
      </c>
    </row>
    <row r="434" spans="1:11" x14ac:dyDescent="0.25">
      <c r="A434">
        <v>427</v>
      </c>
      <c r="B434">
        <v>2447</v>
      </c>
      <c r="F434">
        <f>'Methane Generation Model'!$B$17-0.012*'Model Extrapolation'!$B434</f>
        <v>4.4855238906021349</v>
      </c>
      <c r="G434">
        <f t="shared" si="26"/>
        <v>88.72342000544127</v>
      </c>
      <c r="H434">
        <f t="shared" si="27"/>
        <v>32.263061820160459</v>
      </c>
      <c r="I434">
        <f t="shared" si="28"/>
        <v>5.9521665479285359E-3</v>
      </c>
      <c r="J434" s="1">
        <f t="shared" si="25"/>
        <v>2316715.0200269604</v>
      </c>
      <c r="K434" s="5">
        <f>J434/'Biogas Generation'!$U$15*100</f>
        <v>18.013925858070433</v>
      </c>
    </row>
    <row r="435" spans="1:11" x14ac:dyDescent="0.25">
      <c r="A435">
        <v>428</v>
      </c>
      <c r="B435">
        <v>2448</v>
      </c>
      <c r="F435">
        <f>'Methane Generation Model'!$B$17-0.012*'Model Extrapolation'!$B435</f>
        <v>4.4735238906021344</v>
      </c>
      <c r="G435">
        <f t="shared" si="26"/>
        <v>87.665101575744799</v>
      </c>
      <c r="H435">
        <f t="shared" si="27"/>
        <v>31.878218754816292</v>
      </c>
      <c r="I435">
        <f t="shared" si="28"/>
        <v>5.8811673962512303E-3</v>
      </c>
      <c r="J435" s="1">
        <f t="shared" si="25"/>
        <v>2316834.5633472907</v>
      </c>
      <c r="K435" s="5">
        <f>J435/'Biogas Generation'!$U$15*100</f>
        <v>18.014855383061914</v>
      </c>
    </row>
    <row r="436" spans="1:11" x14ac:dyDescent="0.25">
      <c r="A436">
        <v>429</v>
      </c>
      <c r="B436">
        <v>2449</v>
      </c>
      <c r="F436">
        <f>'Methane Generation Model'!$B$17-0.012*'Model Extrapolation'!$B436</f>
        <v>4.4615238906021339</v>
      </c>
      <c r="G436">
        <f t="shared" si="26"/>
        <v>86.619407072161238</v>
      </c>
      <c r="H436">
        <f t="shared" si="27"/>
        <v>31.497966208058632</v>
      </c>
      <c r="I436">
        <f t="shared" si="28"/>
        <v>5.81101514284169E-3</v>
      </c>
      <c r="J436" s="1">
        <f t="shared" si="25"/>
        <v>2316952.680720571</v>
      </c>
      <c r="K436" s="5">
        <f>J436/'Biogas Generation'!$U$15*100</f>
        <v>18.015773820412402</v>
      </c>
    </row>
    <row r="437" spans="1:11" x14ac:dyDescent="0.25">
      <c r="A437">
        <v>430</v>
      </c>
      <c r="B437">
        <v>2450</v>
      </c>
      <c r="F437">
        <f>'Methane Generation Model'!$B$17-0.012*'Model Extrapolation'!$B437</f>
        <v>4.4495238906021335</v>
      </c>
      <c r="G437">
        <f t="shared" si="26"/>
        <v>85.586185912875138</v>
      </c>
      <c r="H437">
        <f t="shared" si="27"/>
        <v>31.122249422863685</v>
      </c>
      <c r="I437">
        <f t="shared" si="28"/>
        <v>5.7416996856542021E-3</v>
      </c>
      <c r="J437" s="1">
        <f t="shared" ref="J437:J500" si="29">J436+G437+H437</f>
        <v>2317069.3891559071</v>
      </c>
      <c r="K437" s="5">
        <f>J437/'Biogas Generation'!$U$15*100</f>
        <v>18.016681302378451</v>
      </c>
    </row>
    <row r="438" spans="1:11" x14ac:dyDescent="0.25">
      <c r="A438">
        <v>431</v>
      </c>
      <c r="B438">
        <v>2451</v>
      </c>
      <c r="F438">
        <f>'Methane Generation Model'!$B$17-0.012*'Model Extrapolation'!$B438</f>
        <v>4.4375238906021366</v>
      </c>
      <c r="G438">
        <f t="shared" si="26"/>
        <v>84.565289312254436</v>
      </c>
      <c r="H438">
        <f t="shared" si="27"/>
        <v>30.751014295365248</v>
      </c>
      <c r="I438">
        <f t="shared" si="28"/>
        <v>5.673211043143174E-3</v>
      </c>
      <c r="J438" s="1">
        <f t="shared" si="29"/>
        <v>2317184.7054595146</v>
      </c>
      <c r="K438" s="5">
        <f>J438/'Biogas Generation'!$U$15*100</f>
        <v>18.017577959639038</v>
      </c>
    </row>
    <row r="439" spans="1:11" x14ac:dyDescent="0.25">
      <c r="A439">
        <v>432</v>
      </c>
      <c r="B439">
        <v>2452</v>
      </c>
      <c r="F439">
        <f>'Methane Generation Model'!$B$17-0.012*'Model Extrapolation'!$B439</f>
        <v>4.4255238906021361</v>
      </c>
      <c r="G439">
        <f t="shared" si="26"/>
        <v>83.556570259423907</v>
      </c>
      <c r="H439">
        <f t="shared" si="27"/>
        <v>30.38420736706324</v>
      </c>
      <c r="I439">
        <f t="shared" si="28"/>
        <v>5.6055393528256928E-3</v>
      </c>
      <c r="J439" s="1">
        <f t="shared" si="29"/>
        <v>2317298.646237141</v>
      </c>
      <c r="K439" s="5">
        <f>J439/'Biogas Generation'!$U$15*100</f>
        <v>18.018463921314353</v>
      </c>
    </row>
    <row r="440" spans="1:11" x14ac:dyDescent="0.25">
      <c r="A440">
        <v>433</v>
      </c>
      <c r="B440">
        <v>2453</v>
      </c>
      <c r="F440">
        <f>'Methane Generation Model'!$B$17-0.012*'Model Extrapolation'!$B440</f>
        <v>4.4135238906021357</v>
      </c>
      <c r="G440">
        <f t="shared" si="26"/>
        <v>82.559883497097189</v>
      </c>
      <c r="H440">
        <f t="shared" si="27"/>
        <v>30.021775817126251</v>
      </c>
      <c r="I440">
        <f t="shared" si="28"/>
        <v>5.5386748698614376E-3</v>
      </c>
      <c r="J440" s="1">
        <f t="shared" si="29"/>
        <v>2317411.2278964552</v>
      </c>
      <c r="K440" s="5">
        <f>J440/'Biogas Generation'!$U$15*100</f>
        <v>18.019339314984411</v>
      </c>
    </row>
    <row r="441" spans="1:11" x14ac:dyDescent="0.25">
      <c r="A441">
        <v>434</v>
      </c>
      <c r="B441">
        <v>2454</v>
      </c>
      <c r="F441">
        <f>'Methane Generation Model'!$B$17-0.012*'Model Extrapolation'!$B441</f>
        <v>4.4015238906021352</v>
      </c>
      <c r="G441">
        <f t="shared" si="26"/>
        <v>81.575085500658219</v>
      </c>
      <c r="H441">
        <f t="shared" si="27"/>
        <v>29.663667454784807</v>
      </c>
      <c r="I441">
        <f t="shared" si="28"/>
        <v>5.4726079656493183E-3</v>
      </c>
      <c r="J441" s="1">
        <f t="shared" si="29"/>
        <v>2317522.4666494108</v>
      </c>
      <c r="K441" s="5">
        <f>J441/'Biogas Generation'!$U$15*100</f>
        <v>18.020204266707417</v>
      </c>
    </row>
    <row r="442" spans="1:11" x14ac:dyDescent="0.25">
      <c r="A442">
        <v>435</v>
      </c>
      <c r="B442">
        <v>2455</v>
      </c>
      <c r="F442">
        <f>'Methane Generation Model'!$B$17-0.012*'Model Extrapolation'!$B442</f>
        <v>4.3895238906021348</v>
      </c>
      <c r="G442">
        <f t="shared" si="26"/>
        <v>80.602034457493758</v>
      </c>
      <c r="H442">
        <f t="shared" si="27"/>
        <v>29.309830711815913</v>
      </c>
      <c r="I442">
        <f t="shared" si="28"/>
        <v>5.4073291264409643E-3</v>
      </c>
      <c r="J442" s="1">
        <f t="shared" si="29"/>
        <v>2317632.37851458</v>
      </c>
      <c r="K442" s="5">
        <f>J442/'Biogas Generation'!$U$15*100</f>
        <v>18.021058901037907</v>
      </c>
    </row>
    <row r="443" spans="1:11" x14ac:dyDescent="0.25">
      <c r="A443">
        <v>436</v>
      </c>
      <c r="B443">
        <v>2456</v>
      </c>
      <c r="F443">
        <f>'Methane Generation Model'!$B$17-0.012*'Model Extrapolation'!$B443</f>
        <v>4.3775238906021343</v>
      </c>
      <c r="G443">
        <f t="shared" si="26"/>
        <v>79.640590246572174</v>
      </c>
      <c r="H443">
        <f t="shared" si="27"/>
        <v>28.960214635117154</v>
      </c>
      <c r="I443">
        <f t="shared" si="28"/>
        <v>5.3428289519707279E-3</v>
      </c>
      <c r="J443" s="1">
        <f t="shared" si="29"/>
        <v>2317740.9793194616</v>
      </c>
      <c r="K443" s="5">
        <f>J443/'Biogas Generation'!$U$15*100</f>
        <v>18.021903341044709</v>
      </c>
    </row>
    <row r="444" spans="1:11" x14ac:dyDescent="0.25">
      <c r="A444">
        <v>437</v>
      </c>
      <c r="B444">
        <v>2457</v>
      </c>
      <c r="F444">
        <f>'Methane Generation Model'!$B$17-0.012*'Model Extrapolation'!$B444</f>
        <v>4.3655238906021339</v>
      </c>
      <c r="G444">
        <f t="shared" si="26"/>
        <v>78.690614418265682</v>
      </c>
      <c r="H444">
        <f t="shared" si="27"/>
        <v>28.61476887936934</v>
      </c>
      <c r="I444">
        <f t="shared" si="28"/>
        <v>5.2790981541020274E-3</v>
      </c>
      <c r="J444" s="1">
        <f t="shared" si="29"/>
        <v>2317848.2847027592</v>
      </c>
      <c r="K444" s="5">
        <f>J444/'Biogas Generation'!$U$15*100</f>
        <v>18.022737708328638</v>
      </c>
    </row>
    <row r="445" spans="1:11" x14ac:dyDescent="0.25">
      <c r="A445">
        <v>438</v>
      </c>
      <c r="B445">
        <v>2458</v>
      </c>
      <c r="F445">
        <f>'Methane Generation Model'!$B$17-0.012*'Model Extrapolation'!$B445</f>
        <v>4.3535238906021334</v>
      </c>
      <c r="G445">
        <f t="shared" si="26"/>
        <v>77.751970174413472</v>
      </c>
      <c r="H445">
        <f t="shared" si="27"/>
        <v>28.273443699786718</v>
      </c>
      <c r="I445">
        <f t="shared" si="28"/>
        <v>5.2161275554898443E-3</v>
      </c>
      <c r="J445" s="1">
        <f t="shared" si="29"/>
        <v>2317954.3101166333</v>
      </c>
      <c r="K445" s="5">
        <f>J445/'Biogas Generation'!$U$15*100</f>
        <v>18.023562123040023</v>
      </c>
    </row>
    <row r="446" spans="1:11" x14ac:dyDescent="0.25">
      <c r="A446">
        <v>439</v>
      </c>
      <c r="B446">
        <v>2459</v>
      </c>
      <c r="F446">
        <f>'Methane Generation Model'!$B$17-0.012*'Model Extrapolation'!$B446</f>
        <v>4.3415238906021365</v>
      </c>
      <c r="G446">
        <f t="shared" si="26"/>
        <v>76.824522348622693</v>
      </c>
      <c r="H446">
        <f t="shared" si="27"/>
        <v>27.936189944953707</v>
      </c>
      <c r="I446">
        <f t="shared" si="28"/>
        <v>5.1539080882591808E-3</v>
      </c>
      <c r="J446" s="1">
        <f t="shared" si="29"/>
        <v>2318059.0708289267</v>
      </c>
      <c r="K446" s="5">
        <f>J446/'Biogas Generation'!$U$15*100</f>
        <v>18.02437670389601</v>
      </c>
    </row>
    <row r="447" spans="1:11" x14ac:dyDescent="0.25">
      <c r="A447">
        <v>440</v>
      </c>
      <c r="B447">
        <v>2460</v>
      </c>
      <c r="F447">
        <f>'Methane Generation Model'!$B$17-0.012*'Model Extrapolation'!$B447</f>
        <v>4.329523890602136</v>
      </c>
      <c r="G447">
        <f t="shared" si="26"/>
        <v>75.908137386803247</v>
      </c>
      <c r="H447">
        <f t="shared" si="27"/>
        <v>27.602959049746634</v>
      </c>
      <c r="I447">
        <f t="shared" si="28"/>
        <v>5.0924307926992042E-3</v>
      </c>
      <c r="J447" s="1">
        <f t="shared" si="29"/>
        <v>2318162.5819253633</v>
      </c>
      <c r="K447" s="5">
        <f>J447/'Biogas Generation'!$U$15*100</f>
        <v>18.025181568197652</v>
      </c>
    </row>
    <row r="448" spans="1:11" x14ac:dyDescent="0.25">
      <c r="A448">
        <v>441</v>
      </c>
      <c r="B448">
        <v>2461</v>
      </c>
      <c r="F448">
        <f>'Methane Generation Model'!$B$17-0.012*'Model Extrapolation'!$B448</f>
        <v>4.3175238906021356</v>
      </c>
      <c r="G448">
        <f t="shared" si="26"/>
        <v>75.002683327937405</v>
      </c>
      <c r="H448">
        <f t="shared" si="27"/>
        <v>27.273703028340876</v>
      </c>
      <c r="I448">
        <f t="shared" si="28"/>
        <v>5.0316868159731394E-3</v>
      </c>
      <c r="J448" s="1">
        <f t="shared" si="29"/>
        <v>2318264.8583117197</v>
      </c>
      <c r="K448" s="5">
        <f>J448/'Biogas Generation'!$U$15*100</f>
        <v>18.025976831846798</v>
      </c>
    </row>
    <row r="449" spans="1:11" x14ac:dyDescent="0.25">
      <c r="A449">
        <v>442</v>
      </c>
      <c r="B449">
        <v>2462</v>
      </c>
      <c r="F449">
        <f>'Methane Generation Model'!$B$17-0.012*'Model Extrapolation'!$B449</f>
        <v>4.3055238906021351</v>
      </c>
      <c r="G449">
        <f t="shared" si="26"/>
        <v>74.108029785076027</v>
      </c>
      <c r="H449">
        <f t="shared" si="27"/>
        <v>26.948374467300372</v>
      </c>
      <c r="I449">
        <f t="shared" si="28"/>
        <v>4.9716674108433705E-3</v>
      </c>
      <c r="J449" s="1">
        <f t="shared" si="29"/>
        <v>2318365.9147159723</v>
      </c>
      <c r="K449" s="5">
        <f>J449/'Biogas Generation'!$U$15*100</f>
        <v>18.026762609362784</v>
      </c>
    </row>
    <row r="450" spans="1:11" x14ac:dyDescent="0.25">
      <c r="A450">
        <v>443</v>
      </c>
      <c r="B450">
        <v>2463</v>
      </c>
      <c r="F450">
        <f>'Methane Generation Model'!$B$17-0.012*'Model Extrapolation'!$B450</f>
        <v>4.2935238906021347</v>
      </c>
      <c r="G450">
        <f t="shared" si="26"/>
        <v>73.224047926563017</v>
      </c>
      <c r="H450">
        <f t="shared" si="27"/>
        <v>26.626926518750189</v>
      </c>
      <c r="I450">
        <f t="shared" si="28"/>
        <v>4.9123639344118468E-3</v>
      </c>
      <c r="J450" s="1">
        <f t="shared" si="29"/>
        <v>2318465.765690418</v>
      </c>
      <c r="K450" s="5">
        <f>J450/'Biogas Generation'!$U$15*100</f>
        <v>18.027539013898938</v>
      </c>
    </row>
    <row r="451" spans="1:11" x14ac:dyDescent="0.25">
      <c r="A451">
        <v>444</v>
      </c>
      <c r="B451">
        <v>2464</v>
      </c>
      <c r="F451">
        <f>'Methane Generation Model'!$B$17-0.012*'Model Extrapolation'!$B451</f>
        <v>4.2815238906021342</v>
      </c>
      <c r="G451">
        <f t="shared" si="26"/>
        <v>72.350610457483171</v>
      </c>
      <c r="H451">
        <f t="shared" si="27"/>
        <v>26.309312893630246</v>
      </c>
      <c r="I451">
        <f t="shared" si="28"/>
        <v>4.8537678468754831E-3</v>
      </c>
      <c r="J451" s="1">
        <f t="shared" si="29"/>
        <v>2318564.4256137689</v>
      </c>
      <c r="K451" s="5">
        <f>J451/'Biogas Generation'!$U$15*100</f>
        <v>18.028306157258843</v>
      </c>
    </row>
    <row r="452" spans="1:11" x14ac:dyDescent="0.25">
      <c r="A452">
        <v>445</v>
      </c>
      <c r="B452">
        <v>2465</v>
      </c>
      <c r="F452">
        <f>'Methane Generation Model'!$B$17-0.012*'Model Extrapolation'!$B452</f>
        <v>4.2695238906021338</v>
      </c>
      <c r="G452">
        <f t="shared" si="26"/>
        <v>71.487591601331673</v>
      </c>
      <c r="H452">
        <f t="shared" si="27"/>
        <v>25.995487855029697</v>
      </c>
      <c r="I452">
        <f t="shared" si="28"/>
        <v>4.7958707102964213E-3</v>
      </c>
      <c r="J452" s="1">
        <f t="shared" si="29"/>
        <v>2318661.9086932251</v>
      </c>
      <c r="K452" s="5">
        <f>J452/'Biogas Generation'!$U$15*100</f>
        <v>18.029064149912475</v>
      </c>
    </row>
    <row r="453" spans="1:11" x14ac:dyDescent="0.25">
      <c r="A453">
        <v>446</v>
      </c>
      <c r="B453">
        <v>2466</v>
      </c>
      <c r="F453">
        <f>'Methane Generation Model'!$B$17-0.012*'Model Extrapolation'!$B453</f>
        <v>4.2575238906021333</v>
      </c>
      <c r="G453">
        <f t="shared" si="26"/>
        <v>70.634867081901916</v>
      </c>
      <c r="H453">
        <f t="shared" si="27"/>
        <v>25.685406211600696</v>
      </c>
      <c r="I453">
        <f t="shared" si="28"/>
        <v>4.7386641873869463E-3</v>
      </c>
      <c r="J453" s="1">
        <f t="shared" si="29"/>
        <v>2318758.2289665188</v>
      </c>
      <c r="K453" s="5">
        <f>J453/'Biogas Generation'!$U$15*100</f>
        <v>18.029813101012092</v>
      </c>
    </row>
    <row r="454" spans="1:11" x14ac:dyDescent="0.25">
      <c r="A454">
        <v>447</v>
      </c>
      <c r="B454">
        <v>2467</v>
      </c>
      <c r="F454">
        <f>'Methane Generation Model'!$B$17-0.012*'Model Extrapolation'!$B454</f>
        <v>4.2455238906021364</v>
      </c>
      <c r="G454">
        <f t="shared" si="26"/>
        <v>69.792314105389835</v>
      </c>
      <c r="H454">
        <f t="shared" si="27"/>
        <v>25.379023311050847</v>
      </c>
      <c r="I454">
        <f t="shared" si="28"/>
        <v>4.6821400403089224E-3</v>
      </c>
      <c r="J454" s="1">
        <f t="shared" si="29"/>
        <v>2318853.4003039352</v>
      </c>
      <c r="K454" s="5">
        <f>J454/'Biogas Generation'!$U$15*100</f>
        <v>18.030553118407934</v>
      </c>
    </row>
    <row r="455" spans="1:11" x14ac:dyDescent="0.25">
      <c r="A455">
        <v>448</v>
      </c>
      <c r="B455">
        <v>2468</v>
      </c>
      <c r="F455">
        <f>'Methane Generation Model'!$B$17-0.012*'Model Extrapolation'!$B455</f>
        <v>4.233523890602136</v>
      </c>
      <c r="G455">
        <f t="shared" si="26"/>
        <v>68.959811342710381</v>
      </c>
      <c r="H455">
        <f t="shared" si="27"/>
        <v>25.076295033712867</v>
      </c>
      <c r="I455">
        <f t="shared" si="28"/>
        <v>4.6262901294874641E-3</v>
      </c>
      <c r="J455" s="1">
        <f t="shared" si="29"/>
        <v>2318947.4364103116</v>
      </c>
      <c r="K455" s="5">
        <f>J455/'Biogas Generation'!$U$15*100</f>
        <v>18.031284308663793</v>
      </c>
    </row>
    <row r="456" spans="1:11" x14ac:dyDescent="0.25">
      <c r="A456">
        <v>449</v>
      </c>
      <c r="B456">
        <v>2469</v>
      </c>
      <c r="F456">
        <f>'Methane Generation Model'!$B$17-0.012*'Model Extrapolation'!$B456</f>
        <v>4.2215238906021355</v>
      </c>
      <c r="G456">
        <f t="shared" ref="G456:G519" si="30">EXP(F456)</f>
        <v>68.137238912027399</v>
      </c>
      <c r="H456">
        <f t="shared" ref="H456:H519" si="31">G456*16/44</f>
        <v>24.777177786191782</v>
      </c>
      <c r="I456">
        <f t="shared" ref="I456:I519" si="32">G456/G$7</f>
        <v>4.5711064124389191E-3</v>
      </c>
      <c r="J456" s="1">
        <f t="shared" si="29"/>
        <v>2319040.3508270094</v>
      </c>
      <c r="K456" s="5">
        <f>J456/'Biogas Generation'!$U$15*100</f>
        <v>18.032006777072322</v>
      </c>
    </row>
    <row r="457" spans="1:11" x14ac:dyDescent="0.25">
      <c r="A457">
        <v>450</v>
      </c>
      <c r="B457">
        <v>2470</v>
      </c>
      <c r="F457">
        <f>'Methane Generation Model'!$B$17-0.012*'Model Extrapolation'!$B457</f>
        <v>4.2095238906021351</v>
      </c>
      <c r="G457">
        <f t="shared" si="30"/>
        <v>67.324478361489469</v>
      </c>
      <c r="H457">
        <f t="shared" si="31"/>
        <v>24.48162849508708</v>
      </c>
      <c r="I457">
        <f t="shared" si="32"/>
        <v>4.5165809426126746E-3</v>
      </c>
      <c r="J457" s="1">
        <f t="shared" si="29"/>
        <v>2319132.156933866</v>
      </c>
      <c r="K457" s="5">
        <f>J457/'Biogas Generation'!$U$15*100</f>
        <v>18.032720627670233</v>
      </c>
    </row>
    <row r="458" spans="1:11" x14ac:dyDescent="0.25">
      <c r="A458">
        <v>451</v>
      </c>
      <c r="B458">
        <v>2471</v>
      </c>
      <c r="F458">
        <f>'Methane Generation Model'!$B$17-0.012*'Model Extrapolation'!$B458</f>
        <v>4.1975238906021346</v>
      </c>
      <c r="G458">
        <f t="shared" si="30"/>
        <v>66.521412652172842</v>
      </c>
      <c r="H458">
        <f t="shared" si="31"/>
        <v>24.189604600790123</v>
      </c>
      <c r="I458">
        <f t="shared" si="32"/>
        <v>4.4627058682468563E-3</v>
      </c>
      <c r="J458" s="1">
        <f t="shared" si="29"/>
        <v>2319222.8679511189</v>
      </c>
      <c r="K458" s="5">
        <f>J458/'Biogas Generation'!$U$15*100</f>
        <v>18.033425963253237</v>
      </c>
    </row>
    <row r="459" spans="1:11" x14ac:dyDescent="0.25">
      <c r="A459">
        <v>452</v>
      </c>
      <c r="B459">
        <v>2472</v>
      </c>
      <c r="F459">
        <f>'Methane Generation Model'!$B$17-0.012*'Model Extrapolation'!$B459</f>
        <v>4.1855238906021341</v>
      </c>
      <c r="G459">
        <f t="shared" si="30"/>
        <v>65.727926141227684</v>
      </c>
      <c r="H459">
        <f t="shared" si="31"/>
        <v>23.901064051355522</v>
      </c>
      <c r="I459">
        <f t="shared" si="32"/>
        <v>4.4094734312376581E-3</v>
      </c>
      <c r="J459" s="1">
        <f t="shared" si="29"/>
        <v>2319312.4969413113</v>
      </c>
      <c r="K459" s="5">
        <f>J459/'Biogas Generation'!$U$15*100</f>
        <v>18.034122885390875</v>
      </c>
    </row>
    <row r="460" spans="1:11" x14ac:dyDescent="0.25">
      <c r="A460">
        <v>453</v>
      </c>
      <c r="B460">
        <v>2473</v>
      </c>
      <c r="F460">
        <f>'Methane Generation Model'!$B$17-0.012*'Model Extrapolation'!$B460</f>
        <v>4.1735238906021337</v>
      </c>
      <c r="G460">
        <f t="shared" si="30"/>
        <v>64.943904565225267</v>
      </c>
      <c r="H460">
        <f t="shared" si="31"/>
        <v>23.615965296445552</v>
      </c>
      <c r="I460">
        <f t="shared" si="32"/>
        <v>4.3568759660221647E-3</v>
      </c>
      <c r="J460" s="1">
        <f t="shared" si="29"/>
        <v>2319401.056811173</v>
      </c>
      <c r="K460" s="5">
        <f>J460/'Biogas Generation'!$U$15*100</f>
        <v>18.034811494441147</v>
      </c>
    </row>
    <row r="461" spans="1:11" x14ac:dyDescent="0.25">
      <c r="A461">
        <v>454</v>
      </c>
      <c r="B461">
        <v>2474</v>
      </c>
      <c r="F461">
        <f>'Methane Generation Model'!$B$17-0.012*'Model Extrapolation'!$B461</f>
        <v>4.1615238906021332</v>
      </c>
      <c r="G461">
        <f t="shared" si="30"/>
        <v>64.169235023703862</v>
      </c>
      <c r="H461">
        <f t="shared" si="31"/>
        <v>23.334267281346857</v>
      </c>
      <c r="I461">
        <f t="shared" si="32"/>
        <v>4.3049058984744974E-3</v>
      </c>
      <c r="J461" s="1">
        <f t="shared" si="29"/>
        <v>2319488.5603134781</v>
      </c>
      <c r="K461" s="5">
        <f>J461/'Biogas Generation'!$U$15*100</f>
        <v>18.035491889564941</v>
      </c>
    </row>
    <row r="462" spans="1:11" x14ac:dyDescent="0.25">
      <c r="A462">
        <v>455</v>
      </c>
      <c r="B462">
        <v>2475</v>
      </c>
      <c r="F462">
        <f>'Methane Generation Model'!$B$17-0.012*'Model Extrapolation'!$B462</f>
        <v>4.1495238906021363</v>
      </c>
      <c r="G462">
        <f t="shared" si="30"/>
        <v>63.403805962911051</v>
      </c>
      <c r="H462">
        <f t="shared" si="31"/>
        <v>23.055929441058563</v>
      </c>
      <c r="I462">
        <f t="shared" si="32"/>
        <v>4.2535557448151375E-3</v>
      </c>
      <c r="J462" s="1">
        <f t="shared" si="29"/>
        <v>2319575.0200488819</v>
      </c>
      <c r="K462" s="5">
        <f>J462/'Biogas Generation'!$U$15*100</f>
        <v>18.036164168740328</v>
      </c>
    </row>
    <row r="463" spans="1:11" x14ac:dyDescent="0.25">
      <c r="A463">
        <v>456</v>
      </c>
      <c r="B463">
        <v>2476</v>
      </c>
      <c r="F463">
        <f>'Methane Generation Model'!$B$17-0.012*'Model Extrapolation'!$B463</f>
        <v>4.1375238906021359</v>
      </c>
      <c r="G463">
        <f t="shared" si="30"/>
        <v>62.647507159738979</v>
      </c>
      <c r="H463">
        <f t="shared" si="31"/>
        <v>22.780911694450538</v>
      </c>
      <c r="I463">
        <f t="shared" si="32"/>
        <v>4.2028181105331951E-3</v>
      </c>
      <c r="J463" s="1">
        <f t="shared" si="29"/>
        <v>2319660.4484677361</v>
      </c>
      <c r="K463" s="5">
        <f>J463/'Biogas Generation'!$U$15*100</f>
        <v>18.036828428776676</v>
      </c>
    </row>
    <row r="464" spans="1:11" x14ac:dyDescent="0.25">
      <c r="A464">
        <v>457</v>
      </c>
      <c r="B464">
        <v>2477</v>
      </c>
      <c r="F464">
        <f>'Methane Generation Model'!$B$17-0.012*'Model Extrapolation'!$B464</f>
        <v>4.1255238906021354</v>
      </c>
      <c r="G464">
        <f t="shared" si="30"/>
        <v>61.90022970585332</v>
      </c>
      <c r="H464">
        <f t="shared" si="31"/>
        <v>22.509174438492117</v>
      </c>
      <c r="I464">
        <f t="shared" si="32"/>
        <v>4.152685689321675E-3</v>
      </c>
      <c r="J464" s="1">
        <f t="shared" si="29"/>
        <v>2319744.8578718808</v>
      </c>
      <c r="K464" s="5">
        <f>J464/'Biogas Generation'!$U$15*100</f>
        <v>18.037484765328578</v>
      </c>
    </row>
    <row r="465" spans="1:11" x14ac:dyDescent="0.25">
      <c r="A465">
        <v>458</v>
      </c>
      <c r="B465">
        <v>2478</v>
      </c>
      <c r="F465">
        <f>'Methane Generation Model'!$B$17-0.012*'Model Extrapolation'!$B465</f>
        <v>4.113523890602135</v>
      </c>
      <c r="G465">
        <f t="shared" si="30"/>
        <v>61.161865992009417</v>
      </c>
      <c r="H465">
        <f t="shared" si="31"/>
        <v>22.240678542548878</v>
      </c>
      <c r="I465">
        <f t="shared" si="32"/>
        <v>4.1031512620252923E-3</v>
      </c>
      <c r="J465" s="1">
        <f t="shared" si="29"/>
        <v>2319828.2604164155</v>
      </c>
      <c r="K465" s="5">
        <f>J465/'Biogas Generation'!$U$15*100</f>
        <v>18.038133272909633</v>
      </c>
    </row>
    <row r="466" spans="1:11" x14ac:dyDescent="0.25">
      <c r="A466">
        <v>459</v>
      </c>
      <c r="B466">
        <v>2479</v>
      </c>
      <c r="F466">
        <f>'Methane Generation Model'!$B$17-0.012*'Model Extrapolation'!$B466</f>
        <v>4.1015238906021345</v>
      </c>
      <c r="G466">
        <f t="shared" si="30"/>
        <v>60.432309692556579</v>
      </c>
      <c r="H466">
        <f t="shared" si="31"/>
        <v>21.975385342747845</v>
      </c>
      <c r="I466">
        <f t="shared" si="32"/>
        <v>4.0542076956009213E-3</v>
      </c>
      <c r="J466" s="1">
        <f t="shared" si="29"/>
        <v>2319910.668111451</v>
      </c>
      <c r="K466" s="5">
        <f>J466/'Biogas Generation'!$U$15*100</f>
        <v>18.038774044906045</v>
      </c>
    </row>
    <row r="467" spans="1:11" x14ac:dyDescent="0.25">
      <c r="A467">
        <v>460</v>
      </c>
      <c r="B467">
        <v>2480</v>
      </c>
      <c r="F467">
        <f>'Methane Generation Model'!$B$17-0.012*'Model Extrapolation'!$B467</f>
        <v>4.0895238906021341</v>
      </c>
      <c r="G467">
        <f t="shared" si="30"/>
        <v>59.711455750126994</v>
      </c>
      <c r="H467">
        <f t="shared" si="31"/>
        <v>21.713256636409817</v>
      </c>
      <c r="I467">
        <f t="shared" si="32"/>
        <v>4.0058479420904203E-3</v>
      </c>
      <c r="J467" s="1">
        <f t="shared" si="29"/>
        <v>2319992.0928238379</v>
      </c>
      <c r="K467" s="5">
        <f>J467/'Biogas Generation'!$U$15*100</f>
        <v>18.039407173590096</v>
      </c>
    </row>
    <row r="468" spans="1:11" x14ac:dyDescent="0.25">
      <c r="A468">
        <v>461</v>
      </c>
      <c r="B468">
        <v>2481</v>
      </c>
      <c r="F468">
        <f>'Methane Generation Model'!$B$17-0.012*'Model Extrapolation'!$B468</f>
        <v>4.0775238906021336</v>
      </c>
      <c r="G468">
        <f t="shared" si="30"/>
        <v>58.999200360507324</v>
      </c>
      <c r="H468">
        <f t="shared" si="31"/>
        <v>21.454254676548118</v>
      </c>
      <c r="I468">
        <f t="shared" si="32"/>
        <v>3.9580650376057191E-3</v>
      </c>
      <c r="J468" s="1">
        <f t="shared" si="29"/>
        <v>2320072.5462788749</v>
      </c>
      <c r="K468" s="5">
        <f>J468/'Biogas Generation'!$U$15*100</f>
        <v>18.040032750133406</v>
      </c>
    </row>
    <row r="469" spans="1:11" x14ac:dyDescent="0.25">
      <c r="A469">
        <v>462</v>
      </c>
      <c r="B469">
        <v>2482</v>
      </c>
      <c r="F469">
        <f>'Methane Generation Model'!$B$17-0.012*'Model Extrapolation'!$B469</f>
        <v>4.0655238906021367</v>
      </c>
      <c r="G469">
        <f t="shared" si="30"/>
        <v>58.295440957690886</v>
      </c>
      <c r="H469">
        <f t="shared" si="31"/>
        <v>21.198342166433051</v>
      </c>
      <c r="I469">
        <f t="shared" si="32"/>
        <v>3.9108521013260164E-3</v>
      </c>
      <c r="J469" s="1">
        <f t="shared" si="29"/>
        <v>2320152.0400619991</v>
      </c>
      <c r="K469" s="5">
        <f>J469/'Biogas Generation'!$U$15*100</f>
        <v>18.04065086462008</v>
      </c>
    </row>
    <row r="470" spans="1:11" x14ac:dyDescent="0.25">
      <c r="A470">
        <v>463</v>
      </c>
      <c r="B470">
        <v>2483</v>
      </c>
      <c r="F470">
        <f>'Methane Generation Model'!$B$17-0.012*'Model Extrapolation'!$B470</f>
        <v>4.0535238906021362</v>
      </c>
      <c r="G470">
        <f t="shared" si="30"/>
        <v>57.600076199107143</v>
      </c>
      <c r="H470">
        <f t="shared" si="31"/>
        <v>20.945482254220778</v>
      </c>
      <c r="I470">
        <f t="shared" si="32"/>
        <v>3.8642023345068755E-3</v>
      </c>
      <c r="J470" s="1">
        <f t="shared" si="29"/>
        <v>2320230.5856204522</v>
      </c>
      <c r="K470" s="5">
        <f>J470/'Biogas Generation'!$U$15*100</f>
        <v>18.041261606059674</v>
      </c>
    </row>
    <row r="471" spans="1:11" x14ac:dyDescent="0.25">
      <c r="A471">
        <v>464</v>
      </c>
      <c r="B471">
        <v>2484</v>
      </c>
      <c r="F471">
        <f>'Methane Generation Model'!$B$17-0.012*'Model Extrapolation'!$B471</f>
        <v>4.0415238906021358</v>
      </c>
      <c r="G471">
        <f t="shared" si="30"/>
        <v>56.91300595102949</v>
      </c>
      <c r="H471">
        <f t="shared" si="31"/>
        <v>20.695638527647088</v>
      </c>
      <c r="I471">
        <f t="shared" si="32"/>
        <v>3.8181090195012778E-3</v>
      </c>
      <c r="J471" s="1">
        <f t="shared" si="29"/>
        <v>2320308.1942649307</v>
      </c>
      <c r="K471" s="5">
        <f>J471/'Biogas Generation'!$U$15*100</f>
        <v>18.041865062400007</v>
      </c>
    </row>
    <row r="472" spans="1:11" x14ac:dyDescent="0.25">
      <c r="A472">
        <v>465</v>
      </c>
      <c r="B472">
        <v>2485</v>
      </c>
      <c r="F472">
        <f>'Methane Generation Model'!$B$17-0.012*'Model Extrapolation'!$B472</f>
        <v>4.0295238906021353</v>
      </c>
      <c r="G472">
        <f t="shared" si="30"/>
        <v>56.234131274154926</v>
      </c>
      <c r="H472">
        <f t="shared" si="31"/>
        <v>20.44877500878361</v>
      </c>
      <c r="I472">
        <f t="shared" si="32"/>
        <v>3.7725655187922117E-3</v>
      </c>
      <c r="J472" s="1">
        <f t="shared" si="29"/>
        <v>2320384.8771712137</v>
      </c>
      <c r="K472" s="5">
        <f>J472/'Biogas Generation'!$U$15*100</f>
        <v>18.042461320539839</v>
      </c>
    </row>
    <row r="473" spans="1:11" x14ac:dyDescent="0.25">
      <c r="A473">
        <v>466</v>
      </c>
      <c r="B473">
        <v>2486</v>
      </c>
      <c r="F473">
        <f>'Methane Generation Model'!$B$17-0.012*'Model Extrapolation'!$B473</f>
        <v>4.0175238906021349</v>
      </c>
      <c r="G473">
        <f t="shared" si="30"/>
        <v>55.56335440935689</v>
      </c>
      <c r="H473">
        <f t="shared" si="31"/>
        <v>20.204856148857051</v>
      </c>
      <c r="I473">
        <f t="shared" si="32"/>
        <v>3.7275652740368769E-3</v>
      </c>
      <c r="J473" s="1">
        <f t="shared" si="29"/>
        <v>2320460.645381772</v>
      </c>
      <c r="K473" s="5">
        <f>J473/'Biogas Generation'!$U$15*100</f>
        <v>18.04305046634137</v>
      </c>
    </row>
    <row r="474" spans="1:11" x14ac:dyDescent="0.25">
      <c r="A474">
        <v>467</v>
      </c>
      <c r="B474">
        <v>2487</v>
      </c>
      <c r="F474">
        <f>'Methane Generation Model'!$B$17-0.012*'Model Extrapolation'!$B474</f>
        <v>4.0055238906021344</v>
      </c>
      <c r="G474">
        <f t="shared" si="30"/>
        <v>54.90057876360774</v>
      </c>
      <c r="H474">
        <f t="shared" si="31"/>
        <v>19.963846823130087</v>
      </c>
      <c r="I474">
        <f t="shared" si="32"/>
        <v>3.6831018051222669E-3</v>
      </c>
      <c r="J474" s="1">
        <f t="shared" si="29"/>
        <v>2320535.509807359</v>
      </c>
      <c r="K474" s="5">
        <f>J474/'Biogas Generation'!$U$15*100</f>
        <v>18.043632584642619</v>
      </c>
    </row>
    <row r="475" spans="1:11" x14ac:dyDescent="0.25">
      <c r="A475">
        <v>468</v>
      </c>
      <c r="B475">
        <v>2488</v>
      </c>
      <c r="F475">
        <f>'Methane Generation Model'!$B$17-0.012*'Model Extrapolation'!$B475</f>
        <v>3.993523890602134</v>
      </c>
      <c r="G475">
        <f t="shared" si="30"/>
        <v>54.245708896069203</v>
      </c>
      <c r="H475">
        <f t="shared" si="31"/>
        <v>19.725712325843347</v>
      </c>
      <c r="I475">
        <f t="shared" si="32"/>
        <v>3.6391687092320246E-3</v>
      </c>
      <c r="J475" s="1">
        <f t="shared" si="29"/>
        <v>2320609.4812285807</v>
      </c>
      <c r="K475" s="5">
        <f>J475/'Biogas Generation'!$U$15*100</f>
        <v>18.044207759269618</v>
      </c>
    </row>
    <row r="476" spans="1:11" x14ac:dyDescent="0.25">
      <c r="A476">
        <v>469</v>
      </c>
      <c r="B476">
        <v>2489</v>
      </c>
      <c r="F476">
        <f>'Methane Generation Model'!$B$17-0.012*'Model Extrapolation'!$B476</f>
        <v>3.9815238906021335</v>
      </c>
      <c r="G476">
        <f t="shared" si="30"/>
        <v>53.59865050434874</v>
      </c>
      <c r="H476">
        <f t="shared" si="31"/>
        <v>19.490418365217725</v>
      </c>
      <c r="I476">
        <f t="shared" si="32"/>
        <v>3.5957596599244259E-3</v>
      </c>
      <c r="J476" s="1">
        <f t="shared" si="29"/>
        <v>2320682.5702974503</v>
      </c>
      <c r="K476" s="5">
        <f>J476/'Biogas Generation'!$U$15*100</f>
        <v>18.04477607304851</v>
      </c>
    </row>
    <row r="477" spans="1:11" x14ac:dyDescent="0.25">
      <c r="A477">
        <v>470</v>
      </c>
      <c r="B477">
        <v>2490</v>
      </c>
      <c r="F477">
        <f>'Methane Generation Model'!$B$17-0.012*'Model Extrapolation'!$B477</f>
        <v>3.9695238906021366</v>
      </c>
      <c r="G477">
        <f t="shared" si="30"/>
        <v>52.959310410919997</v>
      </c>
      <c r="H477">
        <f t="shared" si="31"/>
        <v>19.257931058516363</v>
      </c>
      <c r="I477">
        <f t="shared" si="32"/>
        <v>3.5528684062213715E-3</v>
      </c>
      <c r="J477" s="1">
        <f t="shared" si="29"/>
        <v>2320754.7875389196</v>
      </c>
      <c r="K477" s="5">
        <f>J477/'Biogas Generation'!$U$15*100</f>
        <v>18.045337607817462</v>
      </c>
    </row>
    <row r="478" spans="1:11" x14ac:dyDescent="0.25">
      <c r="A478">
        <v>471</v>
      </c>
      <c r="B478">
        <v>2491</v>
      </c>
      <c r="F478">
        <f>'Methane Generation Model'!$B$17-0.012*'Model Extrapolation'!$B478</f>
        <v>3.9575238906021362</v>
      </c>
      <c r="G478">
        <f t="shared" si="30"/>
        <v>52.327596549704367</v>
      </c>
      <c r="H478">
        <f t="shared" si="31"/>
        <v>19.028216927165225</v>
      </c>
      <c r="I478">
        <f t="shared" si="32"/>
        <v>3.510488771708186E-3</v>
      </c>
      <c r="J478" s="1">
        <f t="shared" si="29"/>
        <v>2320826.1433523968</v>
      </c>
      <c r="K478" s="5">
        <f>J478/'Biogas Generation'!$U$15*100</f>
        <v>18.045892444438461</v>
      </c>
    </row>
    <row r="479" spans="1:11" x14ac:dyDescent="0.25">
      <c r="A479">
        <v>472</v>
      </c>
      <c r="B479">
        <v>2492</v>
      </c>
      <c r="F479">
        <f>'Methane Generation Model'!$B$17-0.012*'Model Extrapolation'!$B479</f>
        <v>3.9455238906021357</v>
      </c>
      <c r="G479">
        <f t="shared" si="30"/>
        <v>51.703417952814419</v>
      </c>
      <c r="H479">
        <f t="shared" si="31"/>
        <v>18.801242891932517</v>
      </c>
      <c r="I479">
        <f t="shared" si="32"/>
        <v>3.4686146536442803E-3</v>
      </c>
      <c r="J479" s="1">
        <f t="shared" si="29"/>
        <v>2320896.6480132416</v>
      </c>
      <c r="K479" s="5">
        <f>J479/'Biogas Generation'!$U$15*100</f>
        <v>18.046440662808923</v>
      </c>
    </row>
    <row r="480" spans="1:11" x14ac:dyDescent="0.25">
      <c r="A480">
        <v>473</v>
      </c>
      <c r="B480">
        <v>2493</v>
      </c>
      <c r="F480">
        <f>'Methane Generation Model'!$B$17-0.012*'Model Extrapolation'!$B480</f>
        <v>3.9335238906021353</v>
      </c>
      <c r="G480">
        <f t="shared" si="30"/>
        <v>51.086684737453609</v>
      </c>
      <c r="H480">
        <f t="shared" si="31"/>
        <v>18.576976268164948</v>
      </c>
      <c r="I480">
        <f t="shared" si="32"/>
        <v>3.4272400220842947E-3</v>
      </c>
      <c r="J480" s="1">
        <f t="shared" si="29"/>
        <v>2320966.311674247</v>
      </c>
      <c r="K480" s="5">
        <f>J480/'Biogas Generation'!$U$15*100</f>
        <v>18.046982341873246</v>
      </c>
    </row>
    <row r="481" spans="1:11" x14ac:dyDescent="0.25">
      <c r="A481">
        <v>474</v>
      </c>
      <c r="B481">
        <v>2494</v>
      </c>
      <c r="F481">
        <f>'Methane Generation Model'!$B$17-0.012*'Model Extrapolation'!$B481</f>
        <v>3.9215238906021348</v>
      </c>
      <c r="G481">
        <f t="shared" si="30"/>
        <v>50.47730809297321</v>
      </c>
      <c r="H481">
        <f t="shared" si="31"/>
        <v>18.355384761081169</v>
      </c>
      <c r="I481">
        <f t="shared" si="32"/>
        <v>3.3863589190097879E-3</v>
      </c>
      <c r="J481" s="1">
        <f t="shared" si="29"/>
        <v>2321035.1443671011</v>
      </c>
      <c r="K481" s="5">
        <f>J481/'Biogas Generation'!$U$15*100</f>
        <v>18.047517559634159</v>
      </c>
    </row>
    <row r="482" spans="1:11" x14ac:dyDescent="0.25">
      <c r="A482">
        <v>475</v>
      </c>
      <c r="B482">
        <v>2495</v>
      </c>
      <c r="F482">
        <f>'Methane Generation Model'!$B$17-0.012*'Model Extrapolation'!$B482</f>
        <v>3.9095238906021343</v>
      </c>
      <c r="G482">
        <f t="shared" si="30"/>
        <v>49.875200268083404</v>
      </c>
      <c r="H482">
        <f t="shared" si="31"/>
        <v>18.136436461121239</v>
      </c>
      <c r="I482">
        <f t="shared" si="32"/>
        <v>3.3459654574712751E-3</v>
      </c>
      <c r="J482" s="1">
        <f t="shared" si="29"/>
        <v>2321103.15600383</v>
      </c>
      <c r="K482" s="5">
        <f>J482/'Biogas Generation'!$U$15*100</f>
        <v>18.048046393163929</v>
      </c>
    </row>
    <row r="483" spans="1:11" x14ac:dyDescent="0.25">
      <c r="A483">
        <v>476</v>
      </c>
      <c r="B483">
        <v>2496</v>
      </c>
      <c r="F483">
        <f>'Methane Generation Model'!$B$17-0.012*'Model Extrapolation'!$B483</f>
        <v>3.8975238906021339</v>
      </c>
      <c r="G483">
        <f t="shared" si="30"/>
        <v>49.280274558216966</v>
      </c>
      <c r="H483">
        <f t="shared" si="31"/>
        <v>17.920099839351625</v>
      </c>
      <c r="I483">
        <f t="shared" si="32"/>
        <v>3.3060538207404944E-3</v>
      </c>
      <c r="J483" s="1">
        <f t="shared" si="29"/>
        <v>2321170.3563782279</v>
      </c>
      <c r="K483" s="5">
        <f>J483/'Biogas Generation'!$U$15*100</f>
        <v>18.048568918615519</v>
      </c>
    </row>
    <row r="484" spans="1:11" x14ac:dyDescent="0.25">
      <c r="A484">
        <v>477</v>
      </c>
      <c r="B484">
        <v>2497</v>
      </c>
      <c r="F484">
        <f>'Methane Generation Model'!$B$17-0.012*'Model Extrapolation'!$B484</f>
        <v>3.8855238906021334</v>
      </c>
      <c r="G484">
        <f t="shared" si="30"/>
        <v>48.692445293043633</v>
      </c>
      <c r="H484">
        <f t="shared" si="31"/>
        <v>17.706343742924957</v>
      </c>
      <c r="I484">
        <f t="shared" si="32"/>
        <v>3.2666182614727889E-3</v>
      </c>
      <c r="J484" s="1">
        <f t="shared" si="29"/>
        <v>2321236.755167264</v>
      </c>
      <c r="K484" s="5">
        <f>J484/'Biogas Generation'!$U$15*100</f>
        <v>18.049085211233479</v>
      </c>
    </row>
    <row r="485" spans="1:11" x14ac:dyDescent="0.25">
      <c r="A485">
        <v>478</v>
      </c>
      <c r="B485">
        <v>2498</v>
      </c>
      <c r="F485">
        <f>'Methane Generation Model'!$B$17-0.012*'Model Extrapolation'!$B485</f>
        <v>3.8735238906021365</v>
      </c>
      <c r="G485">
        <f t="shared" si="30"/>
        <v>48.11162782413362</v>
      </c>
      <c r="H485">
        <f t="shared" si="31"/>
        <v>17.495137390594042</v>
      </c>
      <c r="I485">
        <f t="shared" si="32"/>
        <v>3.2276531008794901E-3</v>
      </c>
      <c r="J485" s="1">
        <f t="shared" si="29"/>
        <v>2321302.3619324788</v>
      </c>
      <c r="K485" s="5">
        <f>J485/'Biogas Generation'!$U$15*100</f>
        <v>18.049595345364846</v>
      </c>
    </row>
    <row r="486" spans="1:11" x14ac:dyDescent="0.25">
      <c r="A486">
        <v>479</v>
      </c>
      <c r="B486">
        <v>2499</v>
      </c>
      <c r="F486">
        <f>'Methane Generation Model'!$B$17-0.012*'Model Extrapolation'!$B486</f>
        <v>3.8615238906021361</v>
      </c>
      <c r="G486">
        <f t="shared" si="30"/>
        <v>47.537738512767397</v>
      </c>
      <c r="H486">
        <f t="shared" si="31"/>
        <v>17.286450368279052</v>
      </c>
      <c r="I486">
        <f t="shared" si="32"/>
        <v>3.1891527279101178E-3</v>
      </c>
      <c r="J486" s="1">
        <f t="shared" si="29"/>
        <v>2321367.1861213599</v>
      </c>
      <c r="K486" s="5">
        <f>J486/'Biogas Generation'!$U$15*100</f>
        <v>18.050099394469814</v>
      </c>
    </row>
    <row r="487" spans="1:11" x14ac:dyDescent="0.25">
      <c r="A487">
        <v>480</v>
      </c>
      <c r="B487">
        <v>2500</v>
      </c>
      <c r="F487">
        <f>'Methane Generation Model'!$B$17-0.012*'Model Extrapolation'!$B487</f>
        <v>3.8495238906021356</v>
      </c>
      <c r="G487">
        <f t="shared" si="30"/>
        <v>46.970694717892627</v>
      </c>
      <c r="H487">
        <f t="shared" si="31"/>
        <v>17.080252624688228</v>
      </c>
      <c r="I487">
        <f t="shared" si="32"/>
        <v>3.1511115984444471E-3</v>
      </c>
      <c r="J487" s="1">
        <f t="shared" si="29"/>
        <v>2321431.2370687025</v>
      </c>
      <c r="K487" s="5">
        <f>J487/'Biogas Generation'!$U$15*100</f>
        <v>18.050597431132328</v>
      </c>
    </row>
    <row r="488" spans="1:11" x14ac:dyDescent="0.25">
      <c r="A488">
        <v>481</v>
      </c>
      <c r="B488">
        <v>2501</v>
      </c>
      <c r="F488">
        <f>'Methane Generation Model'!$B$17-0.012*'Model Extrapolation'!$B488</f>
        <v>3.8375238906021352</v>
      </c>
      <c r="G488">
        <f t="shared" si="30"/>
        <v>46.410414784222979</v>
      </c>
      <c r="H488">
        <f t="shared" si="31"/>
        <v>16.876514466990173</v>
      </c>
      <c r="I488">
        <f t="shared" si="32"/>
        <v>3.1135242344940994E-3</v>
      </c>
      <c r="J488" s="1">
        <f t="shared" si="29"/>
        <v>2321494.5239979536</v>
      </c>
      <c r="K488" s="5">
        <f>J488/'Biogas Generation'!$U$15*100</f>
        <v>18.051089527070527</v>
      </c>
    </row>
    <row r="489" spans="1:11" x14ac:dyDescent="0.25">
      <c r="A489">
        <v>482</v>
      </c>
      <c r="B489">
        <v>2502</v>
      </c>
      <c r="F489">
        <f>'Methane Generation Model'!$B$17-0.012*'Model Extrapolation'!$B489</f>
        <v>3.8255238906021347</v>
      </c>
      <c r="G489">
        <f t="shared" si="30"/>
        <v>45.856818030479843</v>
      </c>
      <c r="H489">
        <f t="shared" si="31"/>
        <v>16.675206556538125</v>
      </c>
      <c r="I489">
        <f t="shared" si="32"/>
        <v>3.0763852234137142E-3</v>
      </c>
      <c r="J489" s="1">
        <f t="shared" si="29"/>
        <v>2321557.0560225407</v>
      </c>
      <c r="K489" s="5">
        <f>J489/'Biogas Generation'!$U$15*100</f>
        <v>18.051575753147073</v>
      </c>
    </row>
    <row r="490" spans="1:11" x14ac:dyDescent="0.25">
      <c r="A490">
        <v>483</v>
      </c>
      <c r="B490">
        <v>2503</v>
      </c>
      <c r="F490">
        <f>'Methane Generation Model'!$B$17-0.012*'Model Extrapolation'!$B490</f>
        <v>3.8135238906021343</v>
      </c>
      <c r="G490">
        <f t="shared" si="30"/>
        <v>45.309824737774058</v>
      </c>
      <c r="H490">
        <f t="shared" si="31"/>
        <v>16.476299904645114</v>
      </c>
      <c r="I490">
        <f t="shared" si="32"/>
        <v>3.0396892171215203E-3</v>
      </c>
      <c r="J490" s="1">
        <f t="shared" si="29"/>
        <v>2321618.8421471831</v>
      </c>
      <c r="K490" s="5">
        <f>J490/'Biogas Generation'!$U$15*100</f>
        <v>18.052056179379367</v>
      </c>
    </row>
    <row r="491" spans="1:11" x14ac:dyDescent="0.25">
      <c r="A491">
        <v>484</v>
      </c>
      <c r="B491">
        <v>2504</v>
      </c>
      <c r="F491">
        <f>'Methane Generation Model'!$B$17-0.012*'Model Extrapolation'!$B491</f>
        <v>3.8015238906021338</v>
      </c>
      <c r="G491">
        <f t="shared" si="30"/>
        <v>44.769356138126263</v>
      </c>
      <c r="H491">
        <f t="shared" si="31"/>
        <v>16.279765868409552</v>
      </c>
      <c r="I491">
        <f t="shared" si="32"/>
        <v>3.0034309313291996E-3</v>
      </c>
      <c r="J491" s="1">
        <f t="shared" si="29"/>
        <v>2321679.8912691898</v>
      </c>
      <c r="K491" s="5">
        <f>J491/'Biogas Generation'!$U$15*100</f>
        <v>18.052530874949611</v>
      </c>
    </row>
    <row r="492" spans="1:11" x14ac:dyDescent="0.25">
      <c r="A492">
        <v>485</v>
      </c>
      <c r="B492">
        <v>2505</v>
      </c>
      <c r="F492">
        <f>'Methane Generation Model'!$B$17-0.012*'Model Extrapolation'!$B492</f>
        <v>3.7895238906021333</v>
      </c>
      <c r="G492">
        <f t="shared" si="30"/>
        <v>44.235334403124178</v>
      </c>
      <c r="H492">
        <f t="shared" si="31"/>
        <v>16.085576146590611</v>
      </c>
      <c r="I492">
        <f t="shared" si="32"/>
        <v>2.9676051447809441E-3</v>
      </c>
      <c r="J492" s="1">
        <f t="shared" si="29"/>
        <v>2321740.2121797395</v>
      </c>
      <c r="K492" s="5">
        <f>J492/'Biogas Generation'!$U$15*100</f>
        <v>18.05299990821479</v>
      </c>
    </row>
    <row r="493" spans="1:11" x14ac:dyDescent="0.25">
      <c r="A493">
        <v>486</v>
      </c>
      <c r="B493">
        <v>2506</v>
      </c>
      <c r="F493">
        <f>'Methane Generation Model'!$B$17-0.012*'Model Extrapolation'!$B493</f>
        <v>3.7775238906021364</v>
      </c>
      <c r="G493">
        <f t="shared" si="30"/>
        <v>43.707682632715326</v>
      </c>
      <c r="H493">
        <f t="shared" si="31"/>
        <v>15.893702775532846</v>
      </c>
      <c r="I493">
        <f t="shared" si="32"/>
        <v>2.9322066985015939E-3</v>
      </c>
      <c r="J493" s="1">
        <f t="shared" si="29"/>
        <v>2321799.813565148</v>
      </c>
      <c r="K493" s="5">
        <f>J493/'Biogas Generation'!$U$15*100</f>
        <v>18.053463346716509</v>
      </c>
    </row>
    <row r="494" spans="1:11" x14ac:dyDescent="0.25">
      <c r="A494">
        <v>487</v>
      </c>
      <c r="B494">
        <v>2507</v>
      </c>
      <c r="F494">
        <f>'Methane Generation Model'!$B$17-0.012*'Model Extrapolation'!$B494</f>
        <v>3.765523890602136</v>
      </c>
      <c r="G494">
        <f t="shared" si="30"/>
        <v>43.18632484413267</v>
      </c>
      <c r="H494">
        <f t="shared" si="31"/>
        <v>15.704118125139154</v>
      </c>
      <c r="I494">
        <f t="shared" si="32"/>
        <v>2.8972304950536953E-3</v>
      </c>
      <c r="J494" s="1">
        <f t="shared" si="29"/>
        <v>2321858.7040081173</v>
      </c>
      <c r="K494" s="5">
        <f>J494/'Biogas Generation'!$U$15*100</f>
        <v>18.053921257190705</v>
      </c>
    </row>
    <row r="495" spans="1:11" x14ac:dyDescent="0.25">
      <c r="A495">
        <v>488</v>
      </c>
      <c r="B495">
        <v>2508</v>
      </c>
      <c r="F495">
        <f>'Methane Generation Model'!$B$17-0.012*'Model Extrapolation'!$B495</f>
        <v>3.7535238906021355</v>
      </c>
      <c r="G495">
        <f t="shared" si="30"/>
        <v>42.671185960953892</v>
      </c>
      <c r="H495">
        <f t="shared" si="31"/>
        <v>15.516794894892325</v>
      </c>
      <c r="I495">
        <f t="shared" si="32"/>
        <v>2.8626714978035222E-3</v>
      </c>
      <c r="J495" s="1">
        <f t="shared" si="29"/>
        <v>2321916.8919889731</v>
      </c>
      <c r="K495" s="5">
        <f>J495/'Biogas Generation'!$U$15*100</f>
        <v>18.05437370557728</v>
      </c>
    </row>
    <row r="496" spans="1:11" x14ac:dyDescent="0.25">
      <c r="A496">
        <v>489</v>
      </c>
      <c r="B496">
        <v>2509</v>
      </c>
      <c r="F496">
        <f>'Methane Generation Model'!$B$17-0.012*'Model Extrapolation'!$B496</f>
        <v>3.7415238906021351</v>
      </c>
      <c r="G496">
        <f t="shared" si="30"/>
        <v>42.162191802289655</v>
      </c>
      <c r="H496">
        <f t="shared" si="31"/>
        <v>15.331706109923511</v>
      </c>
      <c r="I496">
        <f t="shared" si="32"/>
        <v>2.8285247301957531E-3</v>
      </c>
      <c r="J496" s="1">
        <f t="shared" si="29"/>
        <v>2321974.3858868852</v>
      </c>
      <c r="K496" s="5">
        <f>J496/'Biogas Generation'!$U$15*100</f>
        <v>18.054820757029585</v>
      </c>
    </row>
    <row r="497" spans="1:11" x14ac:dyDescent="0.25">
      <c r="A497">
        <v>490</v>
      </c>
      <c r="B497">
        <v>2510</v>
      </c>
      <c r="F497">
        <f>'Methane Generation Model'!$B$17-0.012*'Model Extrapolation'!$B497</f>
        <v>3.7295238906021346</v>
      </c>
      <c r="G497">
        <f t="shared" si="30"/>
        <v>41.659269072101566</v>
      </c>
      <c r="H497">
        <f t="shared" si="31"/>
        <v>15.148825117127842</v>
      </c>
      <c r="I497">
        <f t="shared" si="32"/>
        <v>2.7947852750368463E-3</v>
      </c>
      <c r="J497" s="1">
        <f t="shared" si="29"/>
        <v>2322031.1939810743</v>
      </c>
      <c r="K497" s="5">
        <f>J497/'Biogas Generation'!$U$15*100</f>
        <v>18.055262475923801</v>
      </c>
    </row>
    <row r="498" spans="1:11" x14ac:dyDescent="0.25">
      <c r="A498">
        <v>491</v>
      </c>
      <c r="B498">
        <v>2511</v>
      </c>
      <c r="F498">
        <f>'Methane Generation Model'!$B$17-0.012*'Model Extrapolation'!$B498</f>
        <v>3.7175238906021342</v>
      </c>
      <c r="G498">
        <f t="shared" si="30"/>
        <v>41.162345348647428</v>
      </c>
      <c r="H498">
        <f t="shared" si="31"/>
        <v>14.968125581326337</v>
      </c>
      <c r="I498">
        <f t="shared" si="32"/>
        <v>2.7614482737869572E-3</v>
      </c>
      <c r="J498" s="1">
        <f t="shared" si="29"/>
        <v>2322087.3244520044</v>
      </c>
      <c r="K498" s="5">
        <f>J498/'Biogas Generation'!$U$15*100</f>
        <v>18.055698925868217</v>
      </c>
    </row>
    <row r="499" spans="1:11" x14ac:dyDescent="0.25">
      <c r="A499">
        <v>492</v>
      </c>
      <c r="B499">
        <v>2512</v>
      </c>
      <c r="F499">
        <f>'Methane Generation Model'!$B$17-0.012*'Model Extrapolation'!$B499</f>
        <v>3.7055238906021337</v>
      </c>
      <c r="G499">
        <f t="shared" si="30"/>
        <v>40.671349074052365</v>
      </c>
      <c r="H499">
        <f t="shared" si="31"/>
        <v>14.789581481473588</v>
      </c>
      <c r="I499">
        <f t="shared" si="32"/>
        <v>2.7285089258602992E-3</v>
      </c>
      <c r="J499" s="1">
        <f t="shared" si="29"/>
        <v>2322142.78538256</v>
      </c>
      <c r="K499" s="5">
        <f>J499/'Biogas Generation'!$U$15*100</f>
        <v>18.056130169712368</v>
      </c>
    </row>
    <row r="500" spans="1:11" x14ac:dyDescent="0.25">
      <c r="A500">
        <v>493</v>
      </c>
      <c r="B500">
        <v>2513</v>
      </c>
      <c r="F500">
        <f>'Methane Generation Model'!$B$17-0.012*'Model Extrapolation'!$B500</f>
        <v>3.6935238906021333</v>
      </c>
      <c r="G500">
        <f t="shared" si="30"/>
        <v>40.186209544004392</v>
      </c>
      <c r="H500">
        <f t="shared" si="31"/>
        <v>14.613167106910687</v>
      </c>
      <c r="I500">
        <f t="shared" si="32"/>
        <v>2.6959624879338505E-3</v>
      </c>
      <c r="J500" s="1">
        <f t="shared" si="29"/>
        <v>2322197.5847592112</v>
      </c>
      <c r="K500" s="5">
        <f>J500/'Biogas Generation'!$U$15*100</f>
        <v>18.056556269556125</v>
      </c>
    </row>
    <row r="501" spans="1:11" x14ac:dyDescent="0.25">
      <c r="A501">
        <v>494</v>
      </c>
      <c r="B501">
        <v>2514</v>
      </c>
      <c r="F501">
        <f>'Methane Generation Model'!$B$17-0.012*'Model Extrapolation'!$B501</f>
        <v>3.6815238906021364</v>
      </c>
      <c r="G501">
        <f t="shared" si="30"/>
        <v>39.706856897573005</v>
      </c>
      <c r="H501">
        <f t="shared" si="31"/>
        <v>14.438857053662911</v>
      </c>
      <c r="I501">
        <f t="shared" si="32"/>
        <v>2.6638042732643197E-3</v>
      </c>
      <c r="J501" s="1">
        <f t="shared" ref="J501:J564" si="33">J500+G501+H501</f>
        <v>2322251.7304731626</v>
      </c>
      <c r="K501" s="5">
        <f>J501/'Biogas Generation'!$U$15*100</f>
        <v>18.056977286758599</v>
      </c>
    </row>
    <row r="502" spans="1:11" x14ac:dyDescent="0.25">
      <c r="A502">
        <v>495</v>
      </c>
      <c r="B502">
        <v>2515</v>
      </c>
      <c r="F502">
        <f>'Methane Generation Model'!$B$17-0.012*'Model Extrapolation'!$B502</f>
        <v>3.6695238906021359</v>
      </c>
      <c r="G502">
        <f t="shared" si="30"/>
        <v>39.233222107148499</v>
      </c>
      <c r="H502">
        <f t="shared" si="31"/>
        <v>14.266626220781273</v>
      </c>
      <c r="I502">
        <f t="shared" si="32"/>
        <v>2.6320296510132053E-3</v>
      </c>
      <c r="J502" s="1">
        <f t="shared" si="33"/>
        <v>2322305.2303214902</v>
      </c>
      <c r="K502" s="5">
        <f>J502/'Biogas Generation'!$U$15*100</f>
        <v>18.057393281946986</v>
      </c>
    </row>
    <row r="503" spans="1:11" x14ac:dyDescent="0.25">
      <c r="A503">
        <v>496</v>
      </c>
      <c r="B503">
        <v>2516</v>
      </c>
      <c r="F503">
        <f>'Methane Generation Model'!$B$17-0.012*'Model Extrapolation'!$B503</f>
        <v>3.6575238906021355</v>
      </c>
      <c r="G503">
        <f t="shared" si="30"/>
        <v>38.765236968502762</v>
      </c>
      <c r="H503">
        <f t="shared" si="31"/>
        <v>14.096449806728277</v>
      </c>
      <c r="I503">
        <f t="shared" si="32"/>
        <v>2.6006340455800056E-3</v>
      </c>
      <c r="J503" s="1">
        <f t="shared" si="33"/>
        <v>2322358.0920082657</v>
      </c>
      <c r="K503" s="5">
        <f>J503/'Biogas Generation'!$U$15*100</f>
        <v>18.057804315025319</v>
      </c>
    </row>
    <row r="504" spans="1:11" x14ac:dyDescent="0.25">
      <c r="A504">
        <v>497</v>
      </c>
      <c r="B504">
        <v>2517</v>
      </c>
      <c r="F504">
        <f>'Methane Generation Model'!$B$17-0.012*'Model Extrapolation'!$B504</f>
        <v>3.645523890602135</v>
      </c>
      <c r="G504">
        <f t="shared" si="30"/>
        <v>38.302834090967139</v>
      </c>
      <c r="H504">
        <f t="shared" si="31"/>
        <v>13.928303305806232</v>
      </c>
      <c r="I504">
        <f t="shared" si="32"/>
        <v>2.569612935943287E-3</v>
      </c>
      <c r="J504" s="1">
        <f t="shared" si="33"/>
        <v>2322410.3231456624</v>
      </c>
      <c r="K504" s="5">
        <f>J504/'Biogas Generation'!$U$15*100</f>
        <v>18.058210445183072</v>
      </c>
    </row>
    <row r="505" spans="1:11" x14ac:dyDescent="0.25">
      <c r="A505">
        <v>498</v>
      </c>
      <c r="B505">
        <v>2518</v>
      </c>
      <c r="F505">
        <f>'Methane Generation Model'!$B$17-0.012*'Model Extrapolation'!$B505</f>
        <v>3.6335238906021345</v>
      </c>
      <c r="G505">
        <f t="shared" si="30"/>
        <v>37.845946887728232</v>
      </c>
      <c r="H505">
        <f t="shared" si="31"/>
        <v>13.762162504628447</v>
      </c>
      <c r="I505">
        <f t="shared" si="32"/>
        <v>2.538961855009657E-3</v>
      </c>
      <c r="J505" s="1">
        <f t="shared" si="33"/>
        <v>2322461.9312550547</v>
      </c>
      <c r="K505" s="5">
        <f>J505/'Biogas Generation'!$U$15*100</f>
        <v>18.058611730903682</v>
      </c>
    </row>
    <row r="506" spans="1:11" x14ac:dyDescent="0.25">
      <c r="A506">
        <v>499</v>
      </c>
      <c r="B506">
        <v>2519</v>
      </c>
      <c r="F506">
        <f>'Methane Generation Model'!$B$17-0.012*'Model Extrapolation'!$B506</f>
        <v>3.6215238906021341</v>
      </c>
      <c r="G506">
        <f t="shared" si="30"/>
        <v>37.394509566239265</v>
      </c>
      <c r="H506">
        <f t="shared" si="31"/>
        <v>13.59800347863246</v>
      </c>
      <c r="I506">
        <f t="shared" si="32"/>
        <v>2.5086763889704948E-3</v>
      </c>
      <c r="J506" s="1">
        <f t="shared" si="33"/>
        <v>2322512.9237680994</v>
      </c>
      <c r="K506" s="5">
        <f>J506/'Biogas Generation'!$U$15*100</f>
        <v>18.059008229972996</v>
      </c>
    </row>
    <row r="507" spans="1:11" x14ac:dyDescent="0.25">
      <c r="A507">
        <v>500</v>
      </c>
      <c r="B507">
        <v>2520</v>
      </c>
      <c r="F507">
        <f>'Methane Generation Model'!$B$17-0.012*'Model Extrapolation'!$B507</f>
        <v>3.6095238906021336</v>
      </c>
      <c r="G507">
        <f t="shared" si="30"/>
        <v>36.948457118745857</v>
      </c>
      <c r="H507">
        <f t="shared" si="31"/>
        <v>13.435802588634857</v>
      </c>
      <c r="I507">
        <f t="shared" si="32"/>
        <v>2.4787521766663585E-3</v>
      </c>
      <c r="J507" s="1">
        <f t="shared" si="33"/>
        <v>2322563.3080278067</v>
      </c>
      <c r="K507" s="5">
        <f>J507/'Biogas Generation'!$U$15*100</f>
        <v>18.05939999948756</v>
      </c>
    </row>
    <row r="508" spans="1:11" x14ac:dyDescent="0.25">
      <c r="A508">
        <v>501</v>
      </c>
      <c r="B508">
        <v>2521</v>
      </c>
      <c r="F508">
        <f>'Methane Generation Model'!$B$17-0.012*'Model Extrapolation'!$B508</f>
        <v>3.5975238906021367</v>
      </c>
      <c r="G508">
        <f t="shared" si="30"/>
        <v>36.507725312924926</v>
      </c>
      <c r="H508">
        <f t="shared" si="31"/>
        <v>13.275536477427245</v>
      </c>
      <c r="I508">
        <f t="shared" si="32"/>
        <v>2.449184908958975E-3</v>
      </c>
      <c r="J508" s="1">
        <f t="shared" si="33"/>
        <v>2322613.0912895971</v>
      </c>
      <c r="K508" s="5">
        <f>J508/'Biogas Generation'!$U$15*100</f>
        <v>18.059787095862863</v>
      </c>
    </row>
    <row r="509" spans="1:11" x14ac:dyDescent="0.25">
      <c r="A509">
        <v>502</v>
      </c>
      <c r="B509">
        <v>2522</v>
      </c>
      <c r="F509">
        <f>'Methane Generation Model'!$B$17-0.012*'Model Extrapolation'!$B509</f>
        <v>3.5855238906021363</v>
      </c>
      <c r="G509">
        <f t="shared" si="30"/>
        <v>36.072250682634575</v>
      </c>
      <c r="H509">
        <f t="shared" si="31"/>
        <v>13.117182066412573</v>
      </c>
      <c r="I509">
        <f t="shared" si="32"/>
        <v>2.4199703281106849E-3</v>
      </c>
      <c r="J509" s="1">
        <f t="shared" si="33"/>
        <v>2322662.2807223462</v>
      </c>
      <c r="K509" s="5">
        <f>J509/'Biogas Generation'!$U$15*100</f>
        <v>18.060169574841453</v>
      </c>
    </row>
    <row r="510" spans="1:11" x14ac:dyDescent="0.25">
      <c r="A510">
        <v>503</v>
      </c>
      <c r="B510">
        <v>2523</v>
      </c>
      <c r="F510">
        <f>'Methane Generation Model'!$B$17-0.012*'Model Extrapolation'!$B510</f>
        <v>3.5735238906021358</v>
      </c>
      <c r="G510">
        <f t="shared" si="30"/>
        <v>35.641970518775672</v>
      </c>
      <c r="H510">
        <f t="shared" si="31"/>
        <v>12.960716552282063</v>
      </c>
      <c r="I510">
        <f t="shared" si="32"/>
        <v>2.3911042271713714E-3</v>
      </c>
      <c r="J510" s="1">
        <f t="shared" si="33"/>
        <v>2322710.8834094172</v>
      </c>
      <c r="K510" s="5">
        <f>J510/'Biogas Generation'!$U$15*100</f>
        <v>18.060547491500962</v>
      </c>
    </row>
    <row r="511" spans="1:11" x14ac:dyDescent="0.25">
      <c r="A511">
        <v>504</v>
      </c>
      <c r="B511">
        <v>2524</v>
      </c>
      <c r="F511">
        <f>'Methane Generation Model'!$B$17-0.012*'Model Extrapolation'!$B511</f>
        <v>3.5615238906021354</v>
      </c>
      <c r="G511">
        <f t="shared" si="30"/>
        <v>35.21682286026109</v>
      </c>
      <c r="H511">
        <f t="shared" si="31"/>
        <v>12.806117403731305</v>
      </c>
      <c r="I511">
        <f t="shared" si="32"/>
        <v>2.3625824493726183E-3</v>
      </c>
      <c r="J511" s="1">
        <f t="shared" si="33"/>
        <v>2322758.9063496813</v>
      </c>
      <c r="K511" s="5">
        <f>J511/'Biogas Generation'!$U$15*100</f>
        <v>18.060920900262044</v>
      </c>
    </row>
    <row r="512" spans="1:11" x14ac:dyDescent="0.25">
      <c r="A512">
        <v>505</v>
      </c>
      <c r="B512">
        <v>2525</v>
      </c>
      <c r="F512">
        <f>'Methane Generation Model'!$B$17-0.012*'Model Extrapolation'!$B512</f>
        <v>3.5495238906021349</v>
      </c>
      <c r="G512">
        <f t="shared" si="30"/>
        <v>34.796746485093351</v>
      </c>
      <c r="H512">
        <f t="shared" si="31"/>
        <v>12.653362358215764</v>
      </c>
      <c r="I512">
        <f t="shared" si="32"/>
        <v>2.3344008875291374E-3</v>
      </c>
      <c r="J512" s="1">
        <f t="shared" si="33"/>
        <v>2322806.3564585242</v>
      </c>
      <c r="K512" s="5">
        <f>J512/'Biogas Generation'!$U$15*100</f>
        <v>18.061289854896195</v>
      </c>
    </row>
    <row r="513" spans="1:11" x14ac:dyDescent="0.25">
      <c r="A513">
        <v>506</v>
      </c>
      <c r="B513">
        <v>2526</v>
      </c>
      <c r="F513">
        <f>'Methane Generation Model'!$B$17-0.012*'Model Extrapolation'!$B513</f>
        <v>3.5375238906021345</v>
      </c>
      <c r="G513">
        <f t="shared" si="30"/>
        <v>34.381680901548535</v>
      </c>
      <c r="H513">
        <f t="shared" si="31"/>
        <v>12.502429418744923</v>
      </c>
      <c r="I513">
        <f t="shared" si="32"/>
        <v>2.3065554834473248E-3</v>
      </c>
      <c r="J513" s="1">
        <f t="shared" si="33"/>
        <v>2322853.2405688446</v>
      </c>
      <c r="K513" s="5">
        <f>J513/'Biogas Generation'!$U$15*100</f>
        <v>18.061654408533538</v>
      </c>
    </row>
    <row r="514" spans="1:11" x14ac:dyDescent="0.25">
      <c r="A514">
        <v>507</v>
      </c>
      <c r="B514">
        <v>2527</v>
      </c>
      <c r="F514">
        <f>'Methane Generation Model'!$B$17-0.012*'Model Extrapolation'!$B514</f>
        <v>3.525523890602134</v>
      </c>
      <c r="G514">
        <f t="shared" si="30"/>
        <v>33.971566339465369</v>
      </c>
      <c r="H514">
        <f t="shared" si="31"/>
        <v>12.353296850714679</v>
      </c>
      <c r="I514">
        <f t="shared" si="32"/>
        <v>2.2790422273408751E-3</v>
      </c>
      <c r="J514" s="1">
        <f t="shared" si="33"/>
        <v>2322899.5654320349</v>
      </c>
      <c r="K514" s="5">
        <f>J514/'Biogas Generation'!$U$15*100</f>
        <v>18.062014613670417</v>
      </c>
    </row>
    <row r="515" spans="1:11" x14ac:dyDescent="0.25">
      <c r="A515">
        <v>508</v>
      </c>
      <c r="B515">
        <v>2528</v>
      </c>
      <c r="F515">
        <f>'Methane Generation Model'!$B$17-0.012*'Model Extrapolation'!$B515</f>
        <v>3.5135238906021335</v>
      </c>
      <c r="G515">
        <f t="shared" si="30"/>
        <v>33.566343741638235</v>
      </c>
      <c r="H515">
        <f t="shared" si="31"/>
        <v>12.20594317877754</v>
      </c>
      <c r="I515">
        <f t="shared" si="32"/>
        <v>2.2518571572533669E-3</v>
      </c>
      <c r="J515" s="1">
        <f t="shared" si="33"/>
        <v>2322945.3377189552</v>
      </c>
      <c r="K515" s="5">
        <f>J515/'Biogas Generation'!$U$15*100</f>
        <v>18.062370522176991</v>
      </c>
    </row>
    <row r="516" spans="1:11" x14ac:dyDescent="0.25">
      <c r="A516">
        <v>509</v>
      </c>
      <c r="B516">
        <v>2529</v>
      </c>
      <c r="F516">
        <f>'Methane Generation Model'!$B$17-0.012*'Model Extrapolation'!$B516</f>
        <v>3.5015238906021366</v>
      </c>
      <c r="G516">
        <f t="shared" si="30"/>
        <v>33.165954755312939</v>
      </c>
      <c r="H516">
        <f t="shared" si="31"/>
        <v>12.06034718375016</v>
      </c>
      <c r="I516">
        <f t="shared" si="32"/>
        <v>2.224996358487739E-3</v>
      </c>
      <c r="J516" s="1">
        <f t="shared" si="33"/>
        <v>2322990.564020894</v>
      </c>
      <c r="K516" s="5">
        <f>J516/'Biogas Generation'!$U$15*100</f>
        <v>18.062722185304704</v>
      </c>
    </row>
    <row r="517" spans="1:11" x14ac:dyDescent="0.25">
      <c r="A517">
        <v>510</v>
      </c>
      <c r="B517">
        <v>2530</v>
      </c>
      <c r="F517">
        <f>'Methane Generation Model'!$B$17-0.012*'Model Extrapolation'!$B517</f>
        <v>3.4895238906021362</v>
      </c>
      <c r="G517">
        <f t="shared" si="30"/>
        <v>32.770341723783332</v>
      </c>
      <c r="H517">
        <f t="shared" si="31"/>
        <v>11.916487899557575</v>
      </c>
      <c r="I517">
        <f t="shared" si="32"/>
        <v>2.1984559630425374E-3</v>
      </c>
      <c r="J517" s="1">
        <f t="shared" si="33"/>
        <v>2323035.2508505173</v>
      </c>
      <c r="K517" s="5">
        <f>J517/'Biogas Generation'!$U$15*100</f>
        <v>18.063069653693653</v>
      </c>
    </row>
    <row r="518" spans="1:11" x14ac:dyDescent="0.25">
      <c r="A518">
        <v>511</v>
      </c>
      <c r="B518">
        <v>2531</v>
      </c>
      <c r="F518">
        <f>'Methane Generation Model'!$B$17-0.012*'Model Extrapolation'!$B518</f>
        <v>3.4775238906021357</v>
      </c>
      <c r="G518">
        <f t="shared" si="30"/>
        <v>32.37944767808937</v>
      </c>
      <c r="H518">
        <f t="shared" si="31"/>
        <v>11.774344610214316</v>
      </c>
      <c r="I518">
        <f t="shared" si="32"/>
        <v>2.1722321490549638E-3</v>
      </c>
      <c r="J518" s="1">
        <f t="shared" si="33"/>
        <v>2323079.4046428055</v>
      </c>
      <c r="K518" s="5">
        <f>J518/'Biogas Generation'!$U$15*100</f>
        <v>18.063412977379887</v>
      </c>
    </row>
    <row r="519" spans="1:11" x14ac:dyDescent="0.25">
      <c r="A519">
        <v>512</v>
      </c>
      <c r="B519">
        <v>2532</v>
      </c>
      <c r="F519">
        <f>'Methane Generation Model'!$B$17-0.012*'Model Extrapolation'!$B519</f>
        <v>3.4655238906021353</v>
      </c>
      <c r="G519">
        <f t="shared" si="30"/>
        <v>31.993216328813009</v>
      </c>
      <c r="H519">
        <f t="shared" si="31"/>
        <v>11.633896846841095</v>
      </c>
      <c r="I519">
        <f t="shared" si="32"/>
        <v>2.1463211402504897E-3</v>
      </c>
      <c r="J519" s="1">
        <f t="shared" si="33"/>
        <v>2323123.031755981</v>
      </c>
      <c r="K519" s="5">
        <f>J519/'Biogas Generation'!$U$15*100</f>
        <v>18.063752205802611</v>
      </c>
    </row>
    <row r="520" spans="1:11" x14ac:dyDescent="0.25">
      <c r="A520">
        <v>513</v>
      </c>
      <c r="B520">
        <v>2533</v>
      </c>
      <c r="F520">
        <f>'Methane Generation Model'!$B$17-0.012*'Model Extrapolation'!$B520</f>
        <v>3.4535238906021348</v>
      </c>
      <c r="G520">
        <f t="shared" ref="G520:G583" si="34">EXP(F520)</f>
        <v>31.61159205797254</v>
      </c>
      <c r="H520">
        <f t="shared" ref="H520:H583" si="35">G520*16/44</f>
        <v>11.495124384717288</v>
      </c>
      <c r="I520">
        <f t="shared" ref="I520:I583" si="36">G520/G$7</f>
        <v>2.120719205399072E-3</v>
      </c>
      <c r="J520" s="1">
        <f t="shared" si="33"/>
        <v>2323166.1384724239</v>
      </c>
      <c r="K520" s="5">
        <f>J520/'Biogas Generation'!$U$15*100</f>
        <v>18.064087387811306</v>
      </c>
    </row>
    <row r="521" spans="1:11" x14ac:dyDescent="0.25">
      <c r="A521">
        <v>514</v>
      </c>
      <c r="B521">
        <v>2534</v>
      </c>
      <c r="F521">
        <f>'Methane Generation Model'!$B$17-0.012*'Model Extrapolation'!$B521</f>
        <v>3.4415238906021344</v>
      </c>
      <c r="G521">
        <f t="shared" si="34"/>
        <v>31.234519911013514</v>
      </c>
      <c r="H521">
        <f t="shared" si="35"/>
        <v>11.358007240368551</v>
      </c>
      <c r="I521">
        <f t="shared" si="36"/>
        <v>2.0954226577778526E-3</v>
      </c>
      <c r="J521" s="1">
        <f t="shared" si="33"/>
        <v>2323208.7309995755</v>
      </c>
      <c r="K521" s="5">
        <f>J521/'Biogas Generation'!$U$15*100</f>
        <v>18.064418571672757</v>
      </c>
    </row>
    <row r="522" spans="1:11" x14ac:dyDescent="0.25">
      <c r="A522">
        <v>515</v>
      </c>
      <c r="B522">
        <v>2535</v>
      </c>
      <c r="F522">
        <f>'Methane Generation Model'!$B$17-0.012*'Model Extrapolation'!$B522</f>
        <v>3.4295238906021339</v>
      </c>
      <c r="G522">
        <f t="shared" si="34"/>
        <v>30.861945588895182</v>
      </c>
      <c r="H522">
        <f t="shared" si="35"/>
        <v>11.222525668689157</v>
      </c>
      <c r="I522">
        <f t="shared" si="36"/>
        <v>2.0704278546402606E-3</v>
      </c>
      <c r="J522" s="1">
        <f t="shared" si="33"/>
        <v>2323250.8154708333</v>
      </c>
      <c r="K522" s="5">
        <f>J522/'Biogas Generation'!$U$15*100</f>
        <v>18.064745805078015</v>
      </c>
    </row>
    <row r="523" spans="1:11" x14ac:dyDescent="0.25">
      <c r="A523">
        <v>516</v>
      </c>
      <c r="B523">
        <v>2536</v>
      </c>
      <c r="F523">
        <f>'Methane Generation Model'!$B$17-0.012*'Model Extrapolation'!$B523</f>
        <v>3.4175238906021335</v>
      </c>
      <c r="G523">
        <f t="shared" si="34"/>
        <v>30.493815440271351</v>
      </c>
      <c r="H523">
        <f t="shared" si="35"/>
        <v>11.088660160098673</v>
      </c>
      <c r="I523">
        <f t="shared" si="36"/>
        <v>2.0457311966914533E-3</v>
      </c>
      <c r="J523" s="1">
        <f t="shared" si="33"/>
        <v>2323292.3979464336</v>
      </c>
      <c r="K523" s="5">
        <f>J523/'Biogas Generation'!$U$15*100</f>
        <v>18.065069135149255</v>
      </c>
    </row>
    <row r="524" spans="1:11" x14ac:dyDescent="0.25">
      <c r="A524">
        <v>517</v>
      </c>
      <c r="B524">
        <v>2537</v>
      </c>
      <c r="F524">
        <f>'Methane Generation Model'!$B$17-0.012*'Model Extrapolation'!$B524</f>
        <v>3.4055238906021366</v>
      </c>
      <c r="G524">
        <f t="shared" si="34"/>
        <v>30.130076453764591</v>
      </c>
      <c r="H524">
        <f t="shared" si="35"/>
        <v>10.956391437732579</v>
      </c>
      <c r="I524">
        <f t="shared" si="36"/>
        <v>2.0213291275700176E-3</v>
      </c>
      <c r="J524" s="1">
        <f t="shared" si="33"/>
        <v>2323333.4844143251</v>
      </c>
      <c r="K524" s="5">
        <f>J524/'Biogas Generation'!$U$15*100</f>
        <v>18.065388608446558</v>
      </c>
    </row>
    <row r="525" spans="1:11" x14ac:dyDescent="0.25">
      <c r="A525">
        <v>518</v>
      </c>
      <c r="B525">
        <v>2538</v>
      </c>
      <c r="F525">
        <f>'Methane Generation Model'!$B$17-0.012*'Model Extrapolation'!$B525</f>
        <v>3.3935238906021361</v>
      </c>
      <c r="G525">
        <f t="shared" si="34"/>
        <v>29.770676250332087</v>
      </c>
      <c r="H525">
        <f t="shared" si="35"/>
        <v>10.825700454666213</v>
      </c>
      <c r="I525">
        <f t="shared" si="36"/>
        <v>1.9972181333358179E-3</v>
      </c>
      <c r="J525" s="1">
        <f t="shared" si="33"/>
        <v>2323374.0807910301</v>
      </c>
      <c r="K525" s="5">
        <f>J525/'Biogas Generation'!$U$15*100</f>
        <v>18.065704270974642</v>
      </c>
    </row>
    <row r="526" spans="1:11" x14ac:dyDescent="0.25">
      <c r="A526">
        <v>519</v>
      </c>
      <c r="B526">
        <v>2539</v>
      </c>
      <c r="F526">
        <f>'Methane Generation Model'!$B$17-0.012*'Model Extrapolation'!$B526</f>
        <v>3.3815238906021357</v>
      </c>
      <c r="G526">
        <f t="shared" si="34"/>
        <v>29.415563075723608</v>
      </c>
      <c r="H526">
        <f t="shared" si="35"/>
        <v>10.696568391172221</v>
      </c>
      <c r="I526">
        <f t="shared" si="36"/>
        <v>1.9733947419640283E-3</v>
      </c>
      <c r="J526" s="1">
        <f t="shared" si="33"/>
        <v>2323414.1929224972</v>
      </c>
      <c r="K526" s="5">
        <f>J526/'Biogas Generation'!$U$15*100</f>
        <v>18.066016168189453</v>
      </c>
    </row>
    <row r="527" spans="1:11" x14ac:dyDescent="0.25">
      <c r="A527">
        <v>520</v>
      </c>
      <c r="B527">
        <v>2540</v>
      </c>
      <c r="F527">
        <f>'Methane Generation Model'!$B$17-0.012*'Model Extrapolation'!$B527</f>
        <v>3.3695238906021352</v>
      </c>
      <c r="G527">
        <f t="shared" si="34"/>
        <v>29.064685793028371</v>
      </c>
      <c r="H527">
        <f t="shared" si="35"/>
        <v>10.568976652010317</v>
      </c>
      <c r="I527">
        <f t="shared" si="36"/>
        <v>1.9498555228451243E-3</v>
      </c>
      <c r="J527" s="1">
        <f t="shared" si="33"/>
        <v>2323453.8265849422</v>
      </c>
      <c r="K527" s="5">
        <f>J527/'Biogas Generation'!$U$15*100</f>
        <v>18.066324345004723</v>
      </c>
    </row>
    <row r="528" spans="1:11" x14ac:dyDescent="0.25">
      <c r="A528">
        <v>521</v>
      </c>
      <c r="B528">
        <v>2541</v>
      </c>
      <c r="F528">
        <f>'Methane Generation Model'!$B$17-0.012*'Model Extrapolation'!$B528</f>
        <v>3.3575238906021347</v>
      </c>
      <c r="G528">
        <f t="shared" si="34"/>
        <v>28.717993875311347</v>
      </c>
      <c r="H528">
        <f t="shared" si="35"/>
        <v>10.442906863749581</v>
      </c>
      <c r="I528">
        <f t="shared" si="36"/>
        <v>1.9265970862908761E-3</v>
      </c>
      <c r="J528" s="1">
        <f t="shared" si="33"/>
        <v>2323492.9874856812</v>
      </c>
      <c r="K528" s="5">
        <f>J528/'Biogas Generation'!$U$15*100</f>
        <v>18.066628845798459</v>
      </c>
    </row>
    <row r="529" spans="1:11" x14ac:dyDescent="0.25">
      <c r="A529">
        <v>522</v>
      </c>
      <c r="B529">
        <v>2542</v>
      </c>
      <c r="F529">
        <f>'Methane Generation Model'!$B$17-0.012*'Model Extrapolation'!$B529</f>
        <v>3.3455238906021343</v>
      </c>
      <c r="G529">
        <f t="shared" si="34"/>
        <v>28.375437398337301</v>
      </c>
      <c r="H529">
        <f t="shared" si="35"/>
        <v>10.318340872122654</v>
      </c>
      <c r="I529">
        <f t="shared" si="36"/>
        <v>1.9036160830462297E-3</v>
      </c>
      <c r="J529" s="1">
        <f t="shared" si="33"/>
        <v>2323531.6812639516</v>
      </c>
      <c r="K529" s="5">
        <f>J529/'Biogas Generation'!$U$15*100</f>
        <v>18.066929714419288</v>
      </c>
    </row>
    <row r="530" spans="1:11" x14ac:dyDescent="0.25">
      <c r="A530">
        <v>523</v>
      </c>
      <c r="B530">
        <v>2543</v>
      </c>
      <c r="F530">
        <f>'Methane Generation Model'!$B$17-0.012*'Model Extrapolation'!$B530</f>
        <v>3.3335238906021338</v>
      </c>
      <c r="G530">
        <f t="shared" si="34"/>
        <v>28.036967033381604</v>
      </c>
      <c r="H530">
        <f t="shared" si="35"/>
        <v>10.195260739411493</v>
      </c>
      <c r="I530">
        <f t="shared" si="36"/>
        <v>1.8809092038070063E-3</v>
      </c>
      <c r="J530" s="1">
        <f t="shared" si="33"/>
        <v>2323569.9134917245</v>
      </c>
      <c r="K530" s="5">
        <f>J530/'Biogas Generation'!$U$15*100</f>
        <v>18.067226994192819</v>
      </c>
    </row>
    <row r="531" spans="1:11" x14ac:dyDescent="0.25">
      <c r="A531">
        <v>524</v>
      </c>
      <c r="B531">
        <v>2544</v>
      </c>
      <c r="F531">
        <f>'Methane Generation Model'!$B$17-0.012*'Model Extrapolation'!$B531</f>
        <v>3.3215238906021334</v>
      </c>
      <c r="G531">
        <f t="shared" si="34"/>
        <v>27.702534040126828</v>
      </c>
      <c r="H531">
        <f t="shared" si="35"/>
        <v>10.073648741864302</v>
      </c>
      <c r="I531">
        <f t="shared" si="36"/>
        <v>1.8584731787433578E-3</v>
      </c>
      <c r="J531" s="1">
        <f t="shared" si="33"/>
        <v>2323607.6896745064</v>
      </c>
      <c r="K531" s="5">
        <f>J531/'Biogas Generation'!$U$15*100</f>
        <v>18.06752072792785</v>
      </c>
    </row>
    <row r="532" spans="1:11" x14ac:dyDescent="0.25">
      <c r="A532">
        <v>525</v>
      </c>
      <c r="B532">
        <v>2545</v>
      </c>
      <c r="F532">
        <f>'Methane Generation Model'!$B$17-0.012*'Model Extrapolation'!$B532</f>
        <v>3.3095238906021365</v>
      </c>
      <c r="G532">
        <f t="shared" si="34"/>
        <v>27.372090259644139</v>
      </c>
      <c r="H532">
        <f t="shared" si="35"/>
        <v>9.9534873671433228</v>
      </c>
      <c r="I532">
        <f t="shared" si="36"/>
        <v>1.8363047770289121E-3</v>
      </c>
      <c r="J532" s="1">
        <f t="shared" si="33"/>
        <v>2323645.0152521334</v>
      </c>
      <c r="K532" s="5">
        <f>J532/'Biogas Generation'!$U$15*100</f>
        <v>18.067810957922546</v>
      </c>
    </row>
    <row r="533" spans="1:11" x14ac:dyDescent="0.25">
      <c r="A533">
        <v>526</v>
      </c>
      <c r="B533">
        <v>2546</v>
      </c>
      <c r="F533">
        <f>'Methane Generation Model'!$B$17-0.012*'Model Extrapolation'!$B533</f>
        <v>3.297523890602136</v>
      </c>
      <c r="G533">
        <f t="shared" si="34"/>
        <v>27.045588107457935</v>
      </c>
      <c r="H533">
        <f t="shared" si="35"/>
        <v>9.8347593118028858</v>
      </c>
      <c r="I533">
        <f t="shared" si="36"/>
        <v>1.8144008063755016E-3</v>
      </c>
      <c r="J533" s="1">
        <f t="shared" si="33"/>
        <v>2323681.8955995524</v>
      </c>
      <c r="K533" s="5">
        <f>J533/'Biogas Generation'!$U$15*100</f>
        <v>18.068097725970532</v>
      </c>
    </row>
    <row r="534" spans="1:11" x14ac:dyDescent="0.25">
      <c r="A534">
        <v>527</v>
      </c>
      <c r="B534">
        <v>2547</v>
      </c>
      <c r="F534">
        <f>'Methane Generation Model'!$B$17-0.012*'Model Extrapolation'!$B534</f>
        <v>3.2855238906021356</v>
      </c>
      <c r="G534">
        <f t="shared" si="34"/>
        <v>26.722980566694208</v>
      </c>
      <c r="H534">
        <f t="shared" si="35"/>
        <v>9.7174474787978937</v>
      </c>
      <c r="I534">
        <f t="shared" si="36"/>
        <v>1.7927581125735091E-3</v>
      </c>
      <c r="J534" s="1">
        <f t="shared" si="33"/>
        <v>2323718.336027598</v>
      </c>
      <c r="K534" s="5">
        <f>J534/'Biogas Generation'!$U$15*100</f>
        <v>18.068381073366897</v>
      </c>
    </row>
    <row r="535" spans="1:11" x14ac:dyDescent="0.25">
      <c r="A535">
        <v>528</v>
      </c>
      <c r="B535">
        <v>2548</v>
      </c>
      <c r="F535">
        <f>'Methane Generation Model'!$B$17-0.012*'Model Extrapolation'!$B535</f>
        <v>3.2735238906021351</v>
      </c>
      <c r="G535">
        <f t="shared" si="34"/>
        <v>26.404221181309619</v>
      </c>
      <c r="H535">
        <f t="shared" si="35"/>
        <v>9.6015349750216803</v>
      </c>
      <c r="I535">
        <f t="shared" si="36"/>
        <v>1.7713735790376283E-3</v>
      </c>
      <c r="J535" s="1">
        <f t="shared" si="33"/>
        <v>2323754.3417837545</v>
      </c>
      <c r="K535" s="5">
        <f>J535/'Biogas Generation'!$U$15*100</f>
        <v>18.068661040914165</v>
      </c>
    </row>
    <row r="536" spans="1:11" x14ac:dyDescent="0.25">
      <c r="A536">
        <v>529</v>
      </c>
      <c r="B536">
        <v>2549</v>
      </c>
      <c r="F536">
        <f>'Methane Generation Model'!$B$17-0.012*'Model Extrapolation'!$B536</f>
        <v>3.2615238906021347</v>
      </c>
      <c r="G536">
        <f t="shared" si="34"/>
        <v>26.089264049401848</v>
      </c>
      <c r="H536">
        <f t="shared" si="35"/>
        <v>9.4870051088733991</v>
      </c>
      <c r="I536">
        <f t="shared" si="36"/>
        <v>1.7502441263580765E-3</v>
      </c>
      <c r="J536" s="1">
        <f t="shared" si="33"/>
        <v>2323789.9180529127</v>
      </c>
      <c r="K536" s="5">
        <f>J536/'Biogas Generation'!$U$15*100</f>
        <v>18.068937668928132</v>
      </c>
    </row>
    <row r="537" spans="1:11" x14ac:dyDescent="0.25">
      <c r="A537">
        <v>530</v>
      </c>
      <c r="B537">
        <v>2550</v>
      </c>
      <c r="F537">
        <f>'Methane Generation Model'!$B$17-0.012*'Model Extrapolation'!$B537</f>
        <v>3.2495238906021342</v>
      </c>
      <c r="G537">
        <f t="shared" si="34"/>
        <v>25.778063816599659</v>
      </c>
      <c r="H537">
        <f t="shared" si="35"/>
        <v>9.3738413878544211</v>
      </c>
      <c r="I537">
        <f t="shared" si="36"/>
        <v>1.7293667118571572E-3</v>
      </c>
      <c r="J537" s="1">
        <f t="shared" si="33"/>
        <v>2323825.0699581169</v>
      </c>
      <c r="K537" s="5">
        <f>J537/'Biogas Generation'!$U$15*100</f>
        <v>18.069210997243719</v>
      </c>
    </row>
    <row r="538" spans="1:11" x14ac:dyDescent="0.25">
      <c r="A538">
        <v>531</v>
      </c>
      <c r="B538">
        <v>2551</v>
      </c>
      <c r="F538">
        <f>'Methane Generation Model'!$B$17-0.012*'Model Extrapolation'!$B538</f>
        <v>3.2375238906021337</v>
      </c>
      <c r="G538">
        <f t="shared" si="34"/>
        <v>25.470575669531769</v>
      </c>
      <c r="H538">
        <f t="shared" si="35"/>
        <v>9.2620275161933705</v>
      </c>
      <c r="I538">
        <f t="shared" si="36"/>
        <v>1.7087383291511053E-3</v>
      </c>
      <c r="J538" s="1">
        <f t="shared" si="33"/>
        <v>2323859.8025613022</v>
      </c>
      <c r="K538" s="5">
        <f>J538/'Biogas Generation'!$U$15*100</f>
        <v>18.069481065220675</v>
      </c>
    </row>
    <row r="539" spans="1:11" x14ac:dyDescent="0.25">
      <c r="A539">
        <v>532</v>
      </c>
      <c r="B539">
        <v>2552</v>
      </c>
      <c r="F539">
        <f>'Methane Generation Model'!$B$17-0.012*'Model Extrapolation'!$B539</f>
        <v>3.2255238906021333</v>
      </c>
      <c r="G539">
        <f t="shared" si="34"/>
        <v>25.166755329373657</v>
      </c>
      <c r="H539">
        <f t="shared" si="35"/>
        <v>9.151547392499511</v>
      </c>
      <c r="I539">
        <f t="shared" si="36"/>
        <v>1.6883560077171652E-3</v>
      </c>
      <c r="J539" s="1">
        <f t="shared" si="33"/>
        <v>2323894.1208640239</v>
      </c>
      <c r="K539" s="5">
        <f>J539/'Biogas Generation'!$U$15*100</f>
        <v>18.069747911749253</v>
      </c>
    </row>
    <row r="540" spans="1:11" x14ac:dyDescent="0.25">
      <c r="A540">
        <v>533</v>
      </c>
      <c r="B540">
        <v>2553</v>
      </c>
      <c r="F540">
        <f>'Methane Generation Model'!$B$17-0.012*'Model Extrapolation'!$B540</f>
        <v>3.2135238906021364</v>
      </c>
      <c r="G540">
        <f t="shared" si="34"/>
        <v>24.866559045471426</v>
      </c>
      <c r="H540">
        <f t="shared" si="35"/>
        <v>9.0423851074441544</v>
      </c>
      <c r="I540">
        <f t="shared" si="36"/>
        <v>1.6682168124658354E-3</v>
      </c>
      <c r="J540" s="1">
        <f t="shared" si="33"/>
        <v>2323928.0298081767</v>
      </c>
      <c r="K540" s="5">
        <f>J540/'Biogas Generation'!$U$15*100</f>
        <v>18.070011575255819</v>
      </c>
    </row>
    <row r="541" spans="1:11" x14ac:dyDescent="0.25">
      <c r="A541">
        <v>534</v>
      </c>
      <c r="B541">
        <v>2554</v>
      </c>
      <c r="F541">
        <f>'Methane Generation Model'!$B$17-0.012*'Model Extrapolation'!$B541</f>
        <v>3.2015238906021359</v>
      </c>
      <c r="G541">
        <f t="shared" si="34"/>
        <v>24.569943589041273</v>
      </c>
      <c r="H541">
        <f t="shared" si="35"/>
        <v>8.9345249414695544</v>
      </c>
      <c r="I541">
        <f t="shared" si="36"/>
        <v>1.6483178433181873E-3</v>
      </c>
      <c r="J541" s="1">
        <f t="shared" si="33"/>
        <v>2323961.5342767071</v>
      </c>
      <c r="K541" s="5">
        <f>J541/'Biogas Generation'!$U$15*100</f>
        <v>18.070272093708368</v>
      </c>
    </row>
    <row r="542" spans="1:11" x14ac:dyDescent="0.25">
      <c r="A542">
        <v>535</v>
      </c>
      <c r="B542">
        <v>2555</v>
      </c>
      <c r="F542">
        <f>'Methane Generation Model'!$B$17-0.012*'Model Extrapolation'!$B542</f>
        <v>3.1895238906021355</v>
      </c>
      <c r="G542">
        <f t="shared" si="34"/>
        <v>24.276866246945008</v>
      </c>
      <c r="H542">
        <f t="shared" si="35"/>
        <v>8.8279513625254573</v>
      </c>
      <c r="I542">
        <f t="shared" si="36"/>
        <v>1.6286562347882837E-3</v>
      </c>
      <c r="J542" s="1">
        <f t="shared" si="33"/>
        <v>2323994.6390943164</v>
      </c>
      <c r="K542" s="5">
        <f>J542/'Biogas Generation'!$U$15*100</f>
        <v>18.070529504622016</v>
      </c>
    </row>
    <row r="543" spans="1:11" x14ac:dyDescent="0.25">
      <c r="A543">
        <v>536</v>
      </c>
      <c r="B543">
        <v>2556</v>
      </c>
      <c r="F543">
        <f>'Methane Generation Model'!$B$17-0.012*'Model Extrapolation'!$B543</f>
        <v>3.177523890602135</v>
      </c>
      <c r="G543">
        <f t="shared" si="34"/>
        <v>23.987284815538931</v>
      </c>
      <c r="H543">
        <f t="shared" si="35"/>
        <v>8.7226490238323393</v>
      </c>
      <c r="I543">
        <f t="shared" si="36"/>
        <v>1.6092291555705213E-3</v>
      </c>
      <c r="J543" s="1">
        <f t="shared" si="33"/>
        <v>2324027.3490281557</v>
      </c>
      <c r="K543" s="5">
        <f>J543/'Biogas Generation'!$U$15*100</f>
        <v>18.070783845064369</v>
      </c>
    </row>
    <row r="544" spans="1:11" x14ac:dyDescent="0.25">
      <c r="A544">
        <v>537</v>
      </c>
      <c r="B544">
        <v>2557</v>
      </c>
      <c r="F544">
        <f>'Methane Generation Model'!$B$17-0.012*'Model Extrapolation'!$B544</f>
        <v>3.1655238906021346</v>
      </c>
      <c r="G544">
        <f t="shared" si="34"/>
        <v>23.701157594596516</v>
      </c>
      <c r="H544">
        <f t="shared" si="35"/>
        <v>8.6186027616714611</v>
      </c>
      <c r="I544">
        <f t="shared" si="36"/>
        <v>1.5900338081319221E-3</v>
      </c>
      <c r="J544" s="1">
        <f t="shared" si="33"/>
        <v>2324059.6687885118</v>
      </c>
      <c r="K544" s="5">
        <f>J544/'Biogas Generation'!$U$15*100</f>
        <v>18.071035151660897</v>
      </c>
    </row>
    <row r="545" spans="1:11" x14ac:dyDescent="0.25">
      <c r="A545">
        <v>538</v>
      </c>
      <c r="B545">
        <v>2558</v>
      </c>
      <c r="F545">
        <f>'Methane Generation Model'!$B$17-0.012*'Model Extrapolation'!$B545</f>
        <v>3.1535238906021341</v>
      </c>
      <c r="G545">
        <f t="shared" si="34"/>
        <v>23.418443381303522</v>
      </c>
      <c r="H545">
        <f t="shared" si="35"/>
        <v>8.515797593201281</v>
      </c>
      <c r="I545">
        <f t="shared" si="36"/>
        <v>1.5710674283092858E-3</v>
      </c>
      <c r="J545" s="1">
        <f t="shared" si="33"/>
        <v>2324091.6030294863</v>
      </c>
      <c r="K545" s="5">
        <f>J545/'Biogas Generation'!$U$15*100</f>
        <v>18.071283460600181</v>
      </c>
    </row>
    <row r="546" spans="1:11" x14ac:dyDescent="0.25">
      <c r="A546">
        <v>539</v>
      </c>
      <c r="B546">
        <v>2559</v>
      </c>
      <c r="F546">
        <f>'Methane Generation Model'!$B$17-0.012*'Model Extrapolation'!$B546</f>
        <v>3.1415238906021337</v>
      </c>
      <c r="G546">
        <f t="shared" si="34"/>
        <v>23.139101464324703</v>
      </c>
      <c r="H546">
        <f t="shared" si="35"/>
        <v>8.4142187142998921</v>
      </c>
      <c r="I546">
        <f t="shared" si="36"/>
        <v>1.5523272849111438E-3</v>
      </c>
      <c r="J546" s="1">
        <f t="shared" si="33"/>
        <v>2324123.156349665</v>
      </c>
      <c r="K546" s="5">
        <f>J546/'Biogas Generation'!$U$15*100</f>
        <v>18.07152880763914</v>
      </c>
    </row>
    <row r="547" spans="1:11" x14ac:dyDescent="0.25">
      <c r="A547">
        <v>540</v>
      </c>
      <c r="B547">
        <v>2560</v>
      </c>
      <c r="F547">
        <f>'Methane Generation Model'!$B$17-0.012*'Model Extrapolation'!$B547</f>
        <v>3.1295238906021368</v>
      </c>
      <c r="G547">
        <f t="shared" si="34"/>
        <v>22.863091617941386</v>
      </c>
      <c r="H547">
        <f t="shared" si="35"/>
        <v>8.313851497433232</v>
      </c>
      <c r="I547">
        <f t="shared" si="36"/>
        <v>1.5338106793244687E-3</v>
      </c>
      <c r="J547" s="1">
        <f t="shared" si="33"/>
        <v>2324154.3332927804</v>
      </c>
      <c r="K547" s="5">
        <f>J547/'Biogas Generation'!$U$15*100</f>
        <v>18.071771228108169</v>
      </c>
    </row>
    <row r="548" spans="1:11" x14ac:dyDescent="0.25">
      <c r="A548">
        <v>541</v>
      </c>
      <c r="B548">
        <v>2561</v>
      </c>
      <c r="F548">
        <f>'Methane Generation Model'!$B$17-0.012*'Model Extrapolation'!$B548</f>
        <v>3.1175238906021363</v>
      </c>
      <c r="G548">
        <f t="shared" si="34"/>
        <v>22.590374096258582</v>
      </c>
      <c r="H548">
        <f t="shared" si="35"/>
        <v>8.2146814895485747</v>
      </c>
      <c r="I548">
        <f t="shared" si="36"/>
        <v>1.5155149451260483E-3</v>
      </c>
      <c r="J548" s="1">
        <f t="shared" si="33"/>
        <v>2324185.1383483661</v>
      </c>
      <c r="K548" s="5">
        <f>J548/'Biogas Generation'!$U$15*100</f>
        <v>18.072010756916235</v>
      </c>
    </row>
    <row r="549" spans="1:11" x14ac:dyDescent="0.25">
      <c r="A549">
        <v>542</v>
      </c>
      <c r="B549">
        <v>2562</v>
      </c>
      <c r="F549">
        <f>'Methane Generation Model'!$B$17-0.012*'Model Extrapolation'!$B549</f>
        <v>3.1055238906021359</v>
      </c>
      <c r="G549">
        <f t="shared" si="34"/>
        <v>22.320909627481992</v>
      </c>
      <c r="H549">
        <f t="shared" si="35"/>
        <v>8.1166944099934515</v>
      </c>
      <c r="I549">
        <f t="shared" si="36"/>
        <v>1.4974374476985485E-3</v>
      </c>
      <c r="J549" s="1">
        <f t="shared" si="33"/>
        <v>2324215.5759524037</v>
      </c>
      <c r="K549" s="5">
        <f>J549/'Biogas Generation'!$U$15*100</f>
        <v>18.072247428555901</v>
      </c>
    </row>
    <row r="550" spans="1:11" x14ac:dyDescent="0.25">
      <c r="A550">
        <v>543</v>
      </c>
      <c r="B550">
        <v>2563</v>
      </c>
      <c r="F550">
        <f>'Methane Generation Model'!$B$17-0.012*'Model Extrapolation'!$B550</f>
        <v>3.0935238906021354</v>
      </c>
      <c r="G550">
        <f t="shared" si="34"/>
        <v>22.054659408262477</v>
      </c>
      <c r="H550">
        <f t="shared" si="35"/>
        <v>8.0198761484590833</v>
      </c>
      <c r="I550">
        <f t="shared" si="36"/>
        <v>1.4795755838511017E-3</v>
      </c>
      <c r="J550" s="1">
        <f t="shared" si="33"/>
        <v>2324245.6504879603</v>
      </c>
      <c r="K550" s="5">
        <f>J550/'Biogas Generation'!$U$15*100</f>
        <v>18.072481277108292</v>
      </c>
    </row>
    <row r="551" spans="1:11" x14ac:dyDescent="0.25">
      <c r="A551">
        <v>544</v>
      </c>
      <c r="B551">
        <v>2564</v>
      </c>
      <c r="F551">
        <f>'Methane Generation Model'!$B$17-0.012*'Model Extrapolation'!$B551</f>
        <v>3.0815238906021349</v>
      </c>
      <c r="G551">
        <f t="shared" si="34"/>
        <v>21.791585098108389</v>
      </c>
      <c r="H551">
        <f t="shared" si="35"/>
        <v>7.9242127629485051</v>
      </c>
      <c r="I551">
        <f t="shared" si="36"/>
        <v>1.4619267814444483E-3</v>
      </c>
      <c r="J551" s="1">
        <f t="shared" si="33"/>
        <v>2324275.3662858214</v>
      </c>
      <c r="K551" s="5">
        <f>J551/'Biogas Generation'!$U$15*100</f>
        <v>18.072712336248003</v>
      </c>
    </row>
    <row r="552" spans="1:11" x14ac:dyDescent="0.25">
      <c r="A552">
        <v>545</v>
      </c>
      <c r="B552">
        <v>2565</v>
      </c>
      <c r="F552">
        <f>'Methane Generation Model'!$B$17-0.012*'Model Extrapolation'!$B552</f>
        <v>3.0695238906021345</v>
      </c>
      <c r="G552">
        <f t="shared" si="34"/>
        <v>21.531648813864464</v>
      </c>
      <c r="H552">
        <f t="shared" si="35"/>
        <v>7.8296904777688958</v>
      </c>
      <c r="I552">
        <f t="shared" si="36"/>
        <v>1.4444884990205444E-3</v>
      </c>
      <c r="J552" s="1">
        <f t="shared" si="33"/>
        <v>2324304.727625113</v>
      </c>
      <c r="K552" s="5">
        <f>J552/'Biogas Generation'!$U$15*100</f>
        <v>18.072940639247946</v>
      </c>
    </row>
    <row r="553" spans="1:11" x14ac:dyDescent="0.25">
      <c r="A553">
        <v>546</v>
      </c>
      <c r="B553">
        <v>2566</v>
      </c>
      <c r="F553">
        <f>'Methane Generation Model'!$B$17-0.012*'Model Extrapolation'!$B553</f>
        <v>3.057523890602134</v>
      </c>
      <c r="G553">
        <f t="shared" si="34"/>
        <v>21.274813124256607</v>
      </c>
      <c r="H553">
        <f t="shared" si="35"/>
        <v>7.7362956815478574</v>
      </c>
      <c r="I553">
        <f t="shared" si="36"/>
        <v>1.4272582254365878E-3</v>
      </c>
      <c r="J553" s="1">
        <f t="shared" si="33"/>
        <v>2324333.7387339189</v>
      </c>
      <c r="K553" s="5">
        <f>J553/'Biogas Generation'!$U$15*100</f>
        <v>18.073166218984156</v>
      </c>
    </row>
    <row r="554" spans="1:11" x14ac:dyDescent="0.25">
      <c r="A554">
        <v>547</v>
      </c>
      <c r="B554">
        <v>2567</v>
      </c>
      <c r="F554">
        <f>'Methane Generation Model'!$B$17-0.012*'Model Extrapolation'!$B554</f>
        <v>3.0455238906021336</v>
      </c>
      <c r="G554">
        <f t="shared" si="34"/>
        <v>21.021041044501697</v>
      </c>
      <c r="H554">
        <f t="shared" si="35"/>
        <v>7.6440149252733445</v>
      </c>
      <c r="I554">
        <f t="shared" si="36"/>
        <v>1.4102334795034082E-3</v>
      </c>
      <c r="J554" s="1">
        <f t="shared" si="33"/>
        <v>2324362.4037898886</v>
      </c>
      <c r="K554" s="5">
        <f>J554/'Biogas Generation'!$U$15*100</f>
        <v>18.0733891079405</v>
      </c>
    </row>
    <row r="555" spans="1:11" x14ac:dyDescent="0.25">
      <c r="A555">
        <v>548</v>
      </c>
      <c r="B555">
        <v>2568</v>
      </c>
      <c r="F555">
        <f>'Methane Generation Model'!$B$17-0.012*'Model Extrapolation'!$B555</f>
        <v>3.0335238906021367</v>
      </c>
      <c r="G555">
        <f t="shared" si="34"/>
        <v>20.7702960309818</v>
      </c>
      <c r="H555">
        <f t="shared" si="35"/>
        <v>7.552834920357018</v>
      </c>
      <c r="I555">
        <f t="shared" si="36"/>
        <v>1.393411809628177E-3</v>
      </c>
      <c r="J555" s="1">
        <f t="shared" si="33"/>
        <v>2324390.7269208403</v>
      </c>
      <c r="K555" s="5">
        <f>J555/'Biogas Generation'!$U$15*100</f>
        <v>18.073609338213377</v>
      </c>
    </row>
    <row r="556" spans="1:11" x14ac:dyDescent="0.25">
      <c r="A556">
        <v>549</v>
      </c>
      <c r="B556">
        <v>2569</v>
      </c>
      <c r="F556">
        <f>'Methane Generation Model'!$B$17-0.012*'Model Extrapolation'!$B556</f>
        <v>3.0215238906021362</v>
      </c>
      <c r="G556">
        <f t="shared" si="34"/>
        <v>20.522541975981536</v>
      </c>
      <c r="H556">
        <f t="shared" si="35"/>
        <v>7.4627425367205582</v>
      </c>
      <c r="I556">
        <f t="shared" si="36"/>
        <v>1.3767907934613545E-3</v>
      </c>
      <c r="J556" s="1">
        <f t="shared" si="33"/>
        <v>2324418.7122053532</v>
      </c>
      <c r="K556" s="5">
        <f>J556/'Biogas Generation'!$U$15*100</f>
        <v>18.073826941516316</v>
      </c>
    </row>
    <row r="557" spans="1:11" x14ac:dyDescent="0.25">
      <c r="A557">
        <v>550</v>
      </c>
      <c r="B557">
        <v>2570</v>
      </c>
      <c r="F557">
        <f>'Methane Generation Model'!$B$17-0.012*'Model Extrapolation'!$B557</f>
        <v>3.0095238906021358</v>
      </c>
      <c r="G557">
        <f t="shared" si="34"/>
        <v>20.277743202488935</v>
      </c>
      <c r="H557">
        <f t="shared" si="35"/>
        <v>7.3737248009050669</v>
      </c>
      <c r="I557">
        <f t="shared" si="36"/>
        <v>1.3603680375478963E-3</v>
      </c>
      <c r="J557" s="1">
        <f t="shared" si="33"/>
        <v>2324446.3636733568</v>
      </c>
      <c r="K557" s="5">
        <f>J557/'Biogas Generation'!$U$15*100</f>
        <v>18.074041949184576</v>
      </c>
    </row>
    <row r="558" spans="1:11" x14ac:dyDescent="0.25">
      <c r="A558">
        <v>551</v>
      </c>
      <c r="B558">
        <v>2571</v>
      </c>
      <c r="F558">
        <f>'Methane Generation Model'!$B$17-0.012*'Model Extrapolation'!$B558</f>
        <v>2.9975238906021353</v>
      </c>
      <c r="G558">
        <f t="shared" si="34"/>
        <v>20.035864459057603</v>
      </c>
      <c r="H558">
        <f t="shared" si="35"/>
        <v>7.2857688942027643</v>
      </c>
      <c r="I558">
        <f t="shared" si="36"/>
        <v>1.3441411769825723E-3</v>
      </c>
      <c r="J558" s="1">
        <f t="shared" si="33"/>
        <v>2324473.6853067097</v>
      </c>
      <c r="K558" s="5">
        <f>J558/'Biogas Generation'!$U$15*100</f>
        <v>18.074254392179633</v>
      </c>
    </row>
    <row r="559" spans="1:11" x14ac:dyDescent="0.25">
      <c r="A559">
        <v>552</v>
      </c>
      <c r="B559">
        <v>2572</v>
      </c>
      <c r="F559">
        <f>'Methane Generation Model'!$B$17-0.012*'Model Extrapolation'!$B559</f>
        <v>2.9855238906021349</v>
      </c>
      <c r="G559">
        <f t="shared" si="34"/>
        <v>19.796870914730516</v>
      </c>
      <c r="H559">
        <f t="shared" si="35"/>
        <v>7.1988621508110961</v>
      </c>
      <c r="I559">
        <f t="shared" si="36"/>
        <v>1.328107875069421E-3</v>
      </c>
      <c r="J559" s="1">
        <f t="shared" si="33"/>
        <v>2324500.6810397753</v>
      </c>
      <c r="K559" s="5">
        <f>J559/'Biogas Generation'!$U$15*100</f>
        <v>18.074464301093641</v>
      </c>
    </row>
    <row r="560" spans="1:11" x14ac:dyDescent="0.25">
      <c r="A560">
        <v>553</v>
      </c>
      <c r="B560">
        <v>2573</v>
      </c>
      <c r="F560">
        <f>'Methane Generation Model'!$B$17-0.012*'Model Extrapolation'!$B560</f>
        <v>2.9735238906021344</v>
      </c>
      <c r="G560">
        <f t="shared" si="34"/>
        <v>19.560728154024304</v>
      </c>
      <c r="H560">
        <f t="shared" si="35"/>
        <v>7.1129920560088378</v>
      </c>
      <c r="I560">
        <f t="shared" si="36"/>
        <v>1.3122658229852611E-3</v>
      </c>
      <c r="J560" s="1">
        <f t="shared" si="33"/>
        <v>2324527.3547599856</v>
      </c>
      <c r="K560" s="5">
        <f>J560/'Biogas Generation'!$U$15*100</f>
        <v>18.074671706153858</v>
      </c>
    </row>
    <row r="561" spans="1:11" x14ac:dyDescent="0.25">
      <c r="A561">
        <v>554</v>
      </c>
      <c r="B561">
        <v>2574</v>
      </c>
      <c r="F561">
        <f>'Methane Generation Model'!$B$17-0.012*'Model Extrapolation'!$B561</f>
        <v>2.9615238906021339</v>
      </c>
      <c r="G561">
        <f t="shared" si="34"/>
        <v>19.327402171973375</v>
      </c>
      <c r="H561">
        <f t="shared" si="35"/>
        <v>7.0281462443539544</v>
      </c>
      <c r="I561">
        <f t="shared" si="36"/>
        <v>1.2966127394472174E-3</v>
      </c>
      <c r="J561" s="1">
        <f t="shared" si="33"/>
        <v>2324553.7103084023</v>
      </c>
      <c r="K561" s="5">
        <f>J561/'Biogas Generation'!$U$15*100</f>
        <v>18.074876637226961</v>
      </c>
    </row>
    <row r="562" spans="1:11" x14ac:dyDescent="0.25">
      <c r="A562">
        <v>555</v>
      </c>
      <c r="B562">
        <v>2575</v>
      </c>
      <c r="F562">
        <f>'Methane Generation Model'!$B$17-0.012*'Model Extrapolation'!$B562</f>
        <v>2.9495238906021335</v>
      </c>
      <c r="G562">
        <f t="shared" si="34"/>
        <v>19.096859369233119</v>
      </c>
      <c r="H562">
        <f t="shared" si="35"/>
        <v>6.9443124979029527</v>
      </c>
      <c r="I562">
        <f t="shared" si="36"/>
        <v>1.2811463703842113E-3</v>
      </c>
      <c r="J562" s="1">
        <f t="shared" si="33"/>
        <v>2324579.7514802697</v>
      </c>
      <c r="K562" s="5">
        <f>J562/'Biogas Generation'!$U$15*100</f>
        <v>18.075079123823379</v>
      </c>
    </row>
    <row r="563" spans="1:11" x14ac:dyDescent="0.25">
      <c r="A563">
        <v>556</v>
      </c>
      <c r="B563">
        <v>2576</v>
      </c>
      <c r="F563">
        <f>'Methane Generation Model'!$B$17-0.012*'Model Extrapolation'!$B563</f>
        <v>2.9375238906021366</v>
      </c>
      <c r="G563">
        <f t="shared" si="34"/>
        <v>18.869066547241633</v>
      </c>
      <c r="H563">
        <f t="shared" si="35"/>
        <v>6.8614787444515031</v>
      </c>
      <c r="I563">
        <f t="shared" si="36"/>
        <v>1.2658644886123769E-3</v>
      </c>
      <c r="J563" s="1">
        <f t="shared" si="33"/>
        <v>2324605.4820255614</v>
      </c>
      <c r="K563" s="5">
        <f>J563/'Biogas Generation'!$U$15*100</f>
        <v>18.075279195101533</v>
      </c>
    </row>
    <row r="564" spans="1:11" x14ac:dyDescent="0.25">
      <c r="A564">
        <v>557</v>
      </c>
      <c r="B564">
        <v>2577</v>
      </c>
      <c r="F564">
        <f>'Methane Generation Model'!$B$17-0.012*'Model Extrapolation'!$B564</f>
        <v>2.9255238906021361</v>
      </c>
      <c r="G564">
        <f t="shared" si="34"/>
        <v>18.643990903438784</v>
      </c>
      <c r="H564">
        <f t="shared" si="35"/>
        <v>6.7796330557959212</v>
      </c>
      <c r="I564">
        <f t="shared" si="36"/>
        <v>1.2507648935143223E-3</v>
      </c>
      <c r="J564" s="1">
        <f t="shared" si="33"/>
        <v>2324630.9056495209</v>
      </c>
      <c r="K564" s="5">
        <f>J564/'Biogas Generation'!$U$15*100</f>
        <v>18.075476879872031</v>
      </c>
    </row>
    <row r="565" spans="1:11" x14ac:dyDescent="0.25">
      <c r="A565">
        <v>558</v>
      </c>
      <c r="B565">
        <v>2578</v>
      </c>
      <c r="F565">
        <f>'Methane Generation Model'!$B$17-0.012*'Model Extrapolation'!$B565</f>
        <v>2.9135238906021357</v>
      </c>
      <c r="G565">
        <f t="shared" si="34"/>
        <v>18.421600026543004</v>
      </c>
      <c r="H565">
        <f t="shared" si="35"/>
        <v>6.6987636460156379</v>
      </c>
      <c r="I565">
        <f t="shared" si="36"/>
        <v>1.2358454107222663E-3</v>
      </c>
      <c r="J565" s="1">
        <f t="shared" ref="J565:J628" si="37">J564+G565+H565</f>
        <v>2324656.0260131937</v>
      </c>
      <c r="K565" s="5">
        <f>J565/'Biogas Generation'!$U$15*100</f>
        <v>18.07567220660183</v>
      </c>
    </row>
    <row r="566" spans="1:11" x14ac:dyDescent="0.25">
      <c r="A566">
        <v>559</v>
      </c>
      <c r="B566">
        <v>2579</v>
      </c>
      <c r="F566">
        <f>'Methane Generation Model'!$B$17-0.012*'Model Extrapolation'!$B566</f>
        <v>2.9015238906021352</v>
      </c>
      <c r="G566">
        <f t="shared" si="34"/>
        <v>18.201861891883723</v>
      </c>
      <c r="H566">
        <f t="shared" si="35"/>
        <v>6.6188588697758997</v>
      </c>
      <c r="I566">
        <f t="shared" si="36"/>
        <v>1.2211038918049052E-3</v>
      </c>
      <c r="J566" s="1">
        <f t="shared" si="37"/>
        <v>2324680.8467339552</v>
      </c>
      <c r="K566" s="5">
        <f>J566/'Biogas Generation'!$U$15*100</f>
        <v>18.075865203418299</v>
      </c>
    </row>
    <row r="567" spans="1:11" x14ac:dyDescent="0.25">
      <c r="A567">
        <v>560</v>
      </c>
      <c r="B567">
        <v>2580</v>
      </c>
      <c r="F567">
        <f>'Methane Generation Model'!$B$17-0.012*'Model Extrapolation'!$B567</f>
        <v>2.8895238906021348</v>
      </c>
      <c r="G567">
        <f t="shared" si="34"/>
        <v>17.984744856789842</v>
      </c>
      <c r="H567">
        <f t="shared" si="35"/>
        <v>6.5399072206508517</v>
      </c>
      <c r="I567">
        <f t="shared" si="36"/>
        <v>1.2065382139580417E-3</v>
      </c>
      <c r="J567" s="1">
        <f t="shared" si="37"/>
        <v>2324705.3713860326</v>
      </c>
      <c r="K567" s="5">
        <f>J567/'Biogas Generation'!$U$15*100</f>
        <v>18.076055898113331</v>
      </c>
    </row>
    <row r="568" spans="1:11" x14ac:dyDescent="0.25">
      <c r="A568">
        <v>561</v>
      </c>
      <c r="B568">
        <v>2581</v>
      </c>
      <c r="F568">
        <f>'Methane Generation Model'!$B$17-0.012*'Model Extrapolation'!$B568</f>
        <v>2.8775238906021343</v>
      </c>
      <c r="G568">
        <f t="shared" si="34"/>
        <v>17.770217656033125</v>
      </c>
      <c r="H568">
        <f t="shared" si="35"/>
        <v>6.4618973294665913</v>
      </c>
      <c r="I568">
        <f t="shared" si="36"/>
        <v>1.192146279698896E-3</v>
      </c>
      <c r="J568" s="1">
        <f t="shared" si="37"/>
        <v>2324729.6035010181</v>
      </c>
      <c r="K568" s="5">
        <f>J568/'Biogas Generation'!$U$15*100</f>
        <v>18.076244318147285</v>
      </c>
    </row>
    <row r="569" spans="1:11" x14ac:dyDescent="0.25">
      <c r="A569">
        <v>562</v>
      </c>
      <c r="B569">
        <v>2582</v>
      </c>
      <c r="F569">
        <f>'Methane Generation Model'!$B$17-0.012*'Model Extrapolation'!$B569</f>
        <v>2.8655238906021339</v>
      </c>
      <c r="G569">
        <f t="shared" si="34"/>
        <v>17.558249397325962</v>
      </c>
      <c r="H569">
        <f t="shared" si="35"/>
        <v>6.3848179626639867</v>
      </c>
      <c r="I569">
        <f t="shared" si="36"/>
        <v>1.1779260165640656E-3</v>
      </c>
      <c r="J569" s="1">
        <f t="shared" si="37"/>
        <v>2324753.5465683779</v>
      </c>
      <c r="K569" s="5">
        <f>J569/'Biogas Generation'!$U$15*100</f>
        <v>18.076430490652967</v>
      </c>
    </row>
    <row r="570" spans="1:11" x14ac:dyDescent="0.25">
      <c r="A570">
        <v>563</v>
      </c>
      <c r="B570">
        <v>2583</v>
      </c>
      <c r="F570">
        <f>'Methane Generation Model'!$B$17-0.012*'Model Extrapolation'!$B570</f>
        <v>2.8535238906021334</v>
      </c>
      <c r="G570">
        <f t="shared" si="34"/>
        <v>17.348809556872816</v>
      </c>
      <c r="H570">
        <f t="shared" si="35"/>
        <v>6.3086580206810234</v>
      </c>
      <c r="I570">
        <f t="shared" si="36"/>
        <v>1.1638753768110867E-3</v>
      </c>
      <c r="J570" s="1">
        <f t="shared" si="37"/>
        <v>2324777.2040359555</v>
      </c>
      <c r="K570" s="5">
        <f>J570/'Biogas Generation'!$U$15*100</f>
        <v>18.076614442439549</v>
      </c>
    </row>
    <row r="571" spans="1:11" x14ac:dyDescent="0.25">
      <c r="A571">
        <v>564</v>
      </c>
      <c r="B571">
        <v>2584</v>
      </c>
      <c r="F571">
        <f>'Methane Generation Model'!$B$17-0.012*'Model Extrapolation'!$B571</f>
        <v>2.8415238906021365</v>
      </c>
      <c r="G571">
        <f t="shared" si="34"/>
        <v>17.141867974974808</v>
      </c>
      <c r="H571">
        <f t="shared" si="35"/>
        <v>6.2334065363544759</v>
      </c>
      <c r="I571">
        <f t="shared" si="36"/>
        <v>1.149992337123559E-3</v>
      </c>
      <c r="J571" s="1">
        <f t="shared" si="37"/>
        <v>2324800.5793104665</v>
      </c>
      <c r="K571" s="5">
        <f>J571/'Biogas Generation'!$U$15*100</f>
        <v>18.076796199996398</v>
      </c>
    </row>
    <row r="572" spans="1:11" x14ac:dyDescent="0.25">
      <c r="A572">
        <v>565</v>
      </c>
      <c r="B572">
        <v>2585</v>
      </c>
      <c r="F572">
        <f>'Methane Generation Model'!$B$17-0.012*'Model Extrapolation'!$B572</f>
        <v>2.829523890602136</v>
      </c>
      <c r="G572">
        <f t="shared" si="34"/>
        <v>16.937394851686424</v>
      </c>
      <c r="H572">
        <f t="shared" si="35"/>
        <v>6.1590526733405175</v>
      </c>
      <c r="I572">
        <f t="shared" si="36"/>
        <v>1.1362748983197691E-3</v>
      </c>
      <c r="J572" s="1">
        <f t="shared" si="37"/>
        <v>2324823.6757579916</v>
      </c>
      <c r="K572" s="5">
        <f>J572/'Biogas Generation'!$U$15*100</f>
        <v>18.07697578949692</v>
      </c>
    </row>
    <row r="573" spans="1:11" x14ac:dyDescent="0.25">
      <c r="A573">
        <v>566</v>
      </c>
      <c r="B573">
        <v>2586</v>
      </c>
      <c r="F573">
        <f>'Methane Generation Model'!$B$17-0.012*'Model Extrapolation'!$B573</f>
        <v>2.8175238906021356</v>
      </c>
      <c r="G573">
        <f t="shared" si="34"/>
        <v>16.735360742524641</v>
      </c>
      <c r="H573">
        <f t="shared" si="35"/>
        <v>6.0855857245544147</v>
      </c>
      <c r="I573">
        <f t="shared" si="36"/>
        <v>1.1227210850648297E-3</v>
      </c>
      <c r="J573" s="1">
        <f t="shared" si="37"/>
        <v>2324846.4967044587</v>
      </c>
      <c r="K573" s="5">
        <f>J573/'Biogas Generation'!$U$15*100</f>
        <v>18.077153236802314</v>
      </c>
    </row>
    <row r="574" spans="1:11" x14ac:dyDescent="0.25">
      <c r="A574">
        <v>567</v>
      </c>
      <c r="B574">
        <v>2587</v>
      </c>
      <c r="F574">
        <f>'Methane Generation Model'!$B$17-0.012*'Model Extrapolation'!$B574</f>
        <v>2.8055238906021351</v>
      </c>
      <c r="G574">
        <f t="shared" si="34"/>
        <v>16.535736554228624</v>
      </c>
      <c r="H574">
        <f t="shared" si="35"/>
        <v>6.0129951106285908</v>
      </c>
      <c r="I574">
        <f t="shared" si="36"/>
        <v>1.1093289455862108E-3</v>
      </c>
      <c r="J574" s="1">
        <f t="shared" si="37"/>
        <v>2324869.0454361239</v>
      </c>
      <c r="K574" s="5">
        <f>J574/'Biogas Generation'!$U$15*100</f>
        <v>18.077328567465301</v>
      </c>
    </row>
    <row r="575" spans="1:11" x14ac:dyDescent="0.25">
      <c r="A575">
        <v>568</v>
      </c>
      <c r="B575">
        <v>2588</v>
      </c>
      <c r="F575">
        <f>'Methane Generation Model'!$B$17-0.012*'Model Extrapolation'!$B575</f>
        <v>2.7935238906021347</v>
      </c>
      <c r="G575">
        <f t="shared" si="34"/>
        <v>16.338493540570305</v>
      </c>
      <c r="H575">
        <f t="shared" si="35"/>
        <v>5.941270378389202</v>
      </c>
      <c r="I575">
        <f t="shared" si="36"/>
        <v>1.096096551392686E-3</v>
      </c>
      <c r="J575" s="1">
        <f t="shared" si="37"/>
        <v>2324891.3252000427</v>
      </c>
      <c r="K575" s="5">
        <f>J575/'Biogas Generation'!$U$15*100</f>
        <v>18.077501806733789</v>
      </c>
    </row>
    <row r="576" spans="1:11" x14ac:dyDescent="0.25">
      <c r="A576">
        <v>569</v>
      </c>
      <c r="B576">
        <v>2589</v>
      </c>
      <c r="F576">
        <f>'Methane Generation Model'!$B$17-0.012*'Model Extrapolation'!$B576</f>
        <v>2.7815238906021342</v>
      </c>
      <c r="G576">
        <f t="shared" si="34"/>
        <v>16.143603298214881</v>
      </c>
      <c r="H576">
        <f t="shared" si="35"/>
        <v>5.8704011993508658</v>
      </c>
      <c r="I576">
        <f t="shared" si="36"/>
        <v>1.0830219969966259E-3</v>
      </c>
      <c r="J576" s="1">
        <f t="shared" si="37"/>
        <v>2324913.3392045405</v>
      </c>
      <c r="K576" s="5">
        <f>J576/'Biogas Generation'!$U$15*100</f>
        <v>18.077672979554546</v>
      </c>
    </row>
    <row r="577" spans="1:11" x14ac:dyDescent="0.25">
      <c r="A577">
        <v>570</v>
      </c>
      <c r="B577">
        <v>2590</v>
      </c>
      <c r="F577">
        <f>'Methane Generation Model'!$B$17-0.012*'Model Extrapolation'!$B577</f>
        <v>2.7695238906021338</v>
      </c>
      <c r="G577">
        <f t="shared" si="34"/>
        <v>15.951037762630683</v>
      </c>
      <c r="H577">
        <f t="shared" si="35"/>
        <v>5.8003773682293396</v>
      </c>
      <c r="I577">
        <f t="shared" si="36"/>
        <v>1.0701033996396044E-3</v>
      </c>
      <c r="J577" s="1">
        <f t="shared" si="37"/>
        <v>2324935.0906196716</v>
      </c>
      <c r="K577" s="5">
        <f>J577/'Biogas Generation'!$U$15*100</f>
        <v>18.077842110576743</v>
      </c>
    </row>
    <row r="578" spans="1:11" x14ac:dyDescent="0.25">
      <c r="A578">
        <v>571</v>
      </c>
      <c r="B578">
        <v>2591</v>
      </c>
      <c r="F578">
        <f>'Methane Generation Model'!$B$17-0.012*'Model Extrapolation'!$B578</f>
        <v>2.7575238906021333</v>
      </c>
      <c r="G578">
        <f t="shared" si="34"/>
        <v>15.760769204047827</v>
      </c>
      <c r="H578">
        <f t="shared" si="35"/>
        <v>5.7311888014719372</v>
      </c>
      <c r="I578">
        <f t="shared" si="36"/>
        <v>1.0573388990212783E-3</v>
      </c>
      <c r="J578" s="1">
        <f t="shared" si="37"/>
        <v>2324956.5825776774</v>
      </c>
      <c r="K578" s="5">
        <f>J578/'Biogas Generation'!$U$15*100</f>
        <v>18.078009224155544</v>
      </c>
    </row>
    <row r="579" spans="1:11" x14ac:dyDescent="0.25">
      <c r="A579">
        <v>572</v>
      </c>
      <c r="B579">
        <v>2592</v>
      </c>
      <c r="F579">
        <f>'Methane Generation Model'!$B$17-0.012*'Model Extrapolation'!$B579</f>
        <v>2.7455238906021364</v>
      </c>
      <c r="G579">
        <f t="shared" si="34"/>
        <v>15.572770223465151</v>
      </c>
      <c r="H579">
        <f t="shared" si="35"/>
        <v>5.6628255358055091</v>
      </c>
      <c r="I579">
        <f t="shared" si="36"/>
        <v>1.0447266570315055E-3</v>
      </c>
      <c r="J579" s="1">
        <f t="shared" si="37"/>
        <v>2324977.8181734369</v>
      </c>
      <c r="K579" s="5">
        <f>J579/'Biogas Generation'!$U$15*100</f>
        <v>18.078174344355595</v>
      </c>
    </row>
    <row r="580" spans="1:11" x14ac:dyDescent="0.25">
      <c r="A580">
        <v>573</v>
      </c>
      <c r="B580">
        <v>2593</v>
      </c>
      <c r="F580">
        <f>'Methane Generation Model'!$B$17-0.012*'Model Extrapolation'!$B580</f>
        <v>2.733523890602136</v>
      </c>
      <c r="G580">
        <f t="shared" si="34"/>
        <v>15.387013748704474</v>
      </c>
      <c r="H580">
        <f t="shared" si="35"/>
        <v>5.5952777268016272</v>
      </c>
      <c r="I580">
        <f t="shared" si="36"/>
        <v>1.032264857485638E-3</v>
      </c>
      <c r="J580" s="1">
        <f t="shared" si="37"/>
        <v>2324998.8004649123</v>
      </c>
      <c r="K580" s="5">
        <f>J580/'Biogas Generation'!$U$15*100</f>
        <v>18.078337494954482</v>
      </c>
    </row>
    <row r="581" spans="1:11" x14ac:dyDescent="0.25">
      <c r="A581">
        <v>574</v>
      </c>
      <c r="B581">
        <v>2594</v>
      </c>
      <c r="F581">
        <f>'Methane Generation Model'!$B$17-0.012*'Model Extrapolation'!$B581</f>
        <v>2.7215238906021355</v>
      </c>
      <c r="G581">
        <f t="shared" si="34"/>
        <v>15.203473030512498</v>
      </c>
      <c r="H581">
        <f t="shared" si="35"/>
        <v>5.5285356474590905</v>
      </c>
      <c r="I581">
        <f t="shared" si="36"/>
        <v>1.0199517058630105E-3</v>
      </c>
      <c r="J581" s="1">
        <f t="shared" si="37"/>
        <v>2325019.5324735902</v>
      </c>
      <c r="K581" s="5">
        <f>J581/'Biogas Generation'!$U$15*100</f>
        <v>18.078498699446179</v>
      </c>
    </row>
    <row r="582" spans="1:11" x14ac:dyDescent="0.25">
      <c r="A582">
        <v>575</v>
      </c>
      <c r="B582">
        <v>2595</v>
      </c>
      <c r="F582">
        <f>'Methane Generation Model'!$B$17-0.012*'Model Extrapolation'!$B582</f>
        <v>2.7095238906021351</v>
      </c>
      <c r="G582">
        <f t="shared" si="34"/>
        <v>15.022121638708642</v>
      </c>
      <c r="H582">
        <f t="shared" si="35"/>
        <v>5.4625896868031427</v>
      </c>
      <c r="I582">
        <f t="shared" si="36"/>
        <v>1.0077854290485122E-3</v>
      </c>
      <c r="J582" s="1">
        <f t="shared" si="37"/>
        <v>2325040.0171849155</v>
      </c>
      <c r="K582" s="5">
        <f>J582/'Biogas Generation'!$U$15*100</f>
        <v>18.078657981044412</v>
      </c>
    </row>
    <row r="583" spans="1:11" x14ac:dyDescent="0.25">
      <c r="A583">
        <v>576</v>
      </c>
      <c r="B583">
        <v>2596</v>
      </c>
      <c r="F583">
        <f>'Methane Generation Model'!$B$17-0.012*'Model Extrapolation'!$B583</f>
        <v>2.6975238906021346</v>
      </c>
      <c r="G583">
        <f t="shared" si="34"/>
        <v>14.842933458379113</v>
      </c>
      <c r="H583">
        <f t="shared" si="35"/>
        <v>5.3974303485014952</v>
      </c>
      <c r="I583">
        <f t="shared" si="36"/>
        <v>9.9576427507725861E-4</v>
      </c>
      <c r="J583" s="1">
        <f t="shared" si="37"/>
        <v>2325060.2575487224</v>
      </c>
      <c r="K583" s="5">
        <f>J583/'Biogas Generation'!$U$15*100</f>
        <v>18.078815362686008</v>
      </c>
    </row>
    <row r="584" spans="1:11" x14ac:dyDescent="0.25">
      <c r="A584">
        <v>577</v>
      </c>
      <c r="B584">
        <v>2597</v>
      </c>
      <c r="F584">
        <f>'Methane Generation Model'!$B$17-0.012*'Model Extrapolation'!$B584</f>
        <v>2.6855238906021341</v>
      </c>
      <c r="G584">
        <f t="shared" ref="G584:G647" si="38">EXP(F584)</f>
        <v>14.665882686116301</v>
      </c>
      <c r="H584">
        <f t="shared" ref="H584:H647" si="39">G584*16/44</f>
        <v>5.3330482494968372</v>
      </c>
      <c r="I584">
        <f t="shared" ref="I584:I647" si="40">G584/G$7</f>
        <v>9.8388651288230499E-4</v>
      </c>
      <c r="J584" s="1">
        <f t="shared" si="37"/>
        <v>2325080.2564796582</v>
      </c>
      <c r="K584" s="5">
        <f>J584/'Biogas Generation'!$U$15*100</f>
        <v>18.07897086703419</v>
      </c>
    </row>
    <row r="585" spans="1:11" x14ac:dyDescent="0.25">
      <c r="A585">
        <v>578</v>
      </c>
      <c r="B585">
        <v>2598</v>
      </c>
      <c r="F585">
        <f>'Methane Generation Model'!$B$17-0.012*'Model Extrapolation'!$B585</f>
        <v>2.6735238906021337</v>
      </c>
      <c r="G585">
        <f t="shared" si="38"/>
        <v>14.490943826303058</v>
      </c>
      <c r="H585">
        <f t="shared" si="39"/>
        <v>5.2694341186556573</v>
      </c>
      <c r="I585">
        <f t="shared" si="40"/>
        <v>9.7215043204537048E-4</v>
      </c>
      <c r="J585" s="1">
        <f t="shared" si="37"/>
        <v>2325100.0168576031</v>
      </c>
      <c r="K585" s="5">
        <f>J585/'Biogas Generation'!$U$15*100</f>
        <v>18.079124516481855</v>
      </c>
    </row>
    <row r="586" spans="1:11" x14ac:dyDescent="0.25">
      <c r="A586">
        <v>579</v>
      </c>
      <c r="B586">
        <v>2599</v>
      </c>
      <c r="F586">
        <f>'Methane Generation Model'!$B$17-0.012*'Model Extrapolation'!$B586</f>
        <v>2.6615238906021332</v>
      </c>
      <c r="G586">
        <f t="shared" si="38"/>
        <v>14.318091687441274</v>
      </c>
      <c r="H586">
        <f t="shared" si="39"/>
        <v>5.2065787954331908</v>
      </c>
      <c r="I586">
        <f t="shared" si="40"/>
        <v>9.6055434255053467E-4</v>
      </c>
      <c r="J586" s="1">
        <f t="shared" si="37"/>
        <v>2325119.5415280857</v>
      </c>
      <c r="K586" s="5">
        <f>J586/'Biogas Generation'!$U$15*100</f>
        <v>18.079276333154791</v>
      </c>
    </row>
    <row r="587" spans="1:11" x14ac:dyDescent="0.25">
      <c r="A587">
        <v>580</v>
      </c>
      <c r="B587">
        <v>2600</v>
      </c>
      <c r="F587">
        <f>'Methane Generation Model'!$B$17-0.012*'Model Extrapolation'!$B587</f>
        <v>2.6495238906021363</v>
      </c>
      <c r="G587">
        <f t="shared" si="38"/>
        <v>14.147301378524313</v>
      </c>
      <c r="H587">
        <f t="shared" si="39"/>
        <v>5.144473228554296</v>
      </c>
      <c r="I587">
        <f t="shared" si="40"/>
        <v>9.4909657454087535E-4</v>
      </c>
      <c r="J587" s="1">
        <f t="shared" si="37"/>
        <v>2325138.833302693</v>
      </c>
      <c r="K587" s="5">
        <f>J587/'Biogas Generation'!$U$15*100</f>
        <v>18.07942633891486</v>
      </c>
    </row>
    <row r="588" spans="1:11" x14ac:dyDescent="0.25">
      <c r="A588">
        <v>581</v>
      </c>
      <c r="B588">
        <v>2601</v>
      </c>
      <c r="F588">
        <f>'Methane Generation Model'!$B$17-0.012*'Model Extrapolation'!$B588</f>
        <v>2.6375238906021359</v>
      </c>
      <c r="G588">
        <f t="shared" si="38"/>
        <v>13.978548305452463</v>
      </c>
      <c r="H588">
        <f t="shared" si="39"/>
        <v>5.0831084747099871</v>
      </c>
      <c r="I588">
        <f t="shared" si="40"/>
        <v>9.3777547807799317E-4</v>
      </c>
      <c r="J588" s="1">
        <f t="shared" si="37"/>
        <v>2325157.8949594731</v>
      </c>
      <c r="K588" s="5">
        <f>J588/'Biogas Generation'!$U$15*100</f>
        <v>18.079574555363152</v>
      </c>
    </row>
    <row r="589" spans="1:11" x14ac:dyDescent="0.25">
      <c r="A589">
        <v>582</v>
      </c>
      <c r="B589">
        <v>2602</v>
      </c>
      <c r="F589">
        <f>'Methane Generation Model'!$B$17-0.012*'Model Extrapolation'!$B589</f>
        <v>2.6255238906021354</v>
      </c>
      <c r="G589">
        <f t="shared" si="38"/>
        <v>13.811808167491645</v>
      </c>
      <c r="H589">
        <f t="shared" si="39"/>
        <v>5.0224756972696891</v>
      </c>
      <c r="I589">
        <f t="shared" si="40"/>
        <v>9.2658942290443805E-4</v>
      </c>
      <c r="J589" s="1">
        <f t="shared" si="37"/>
        <v>2325176.7292433376</v>
      </c>
      <c r="K589" s="5">
        <f>J589/'Biogas Generation'!$U$15*100</f>
        <v>18.079721003843087</v>
      </c>
    </row>
    <row r="590" spans="1:11" x14ac:dyDescent="0.25">
      <c r="A590">
        <v>583</v>
      </c>
      <c r="B590">
        <v>2603</v>
      </c>
      <c r="F590">
        <f>'Methane Generation Model'!$B$17-0.012*'Model Extrapolation'!$B590</f>
        <v>2.613523890602135</v>
      </c>
      <c r="G590">
        <f t="shared" si="38"/>
        <v>13.647056953773866</v>
      </c>
      <c r="H590">
        <f t="shared" si="39"/>
        <v>4.9625661650086785</v>
      </c>
      <c r="I590">
        <f t="shared" si="40"/>
        <v>9.1553679820893547E-4</v>
      </c>
      <c r="J590" s="1">
        <f t="shared" si="37"/>
        <v>2325195.3388664564</v>
      </c>
      <c r="K590" s="5">
        <f>J590/'Biogas Generation'!$U$15*100</f>
        <v>18.079865705443503</v>
      </c>
    </row>
    <row r="591" spans="1:11" x14ac:dyDescent="0.25">
      <c r="A591">
        <v>584</v>
      </c>
      <c r="B591">
        <v>2604</v>
      </c>
      <c r="F591">
        <f>'Methane Generation Model'!$B$17-0.012*'Model Extrapolation'!$B591</f>
        <v>2.6015238906021345</v>
      </c>
      <c r="G591">
        <f t="shared" si="38"/>
        <v>13.484270939839657</v>
      </c>
      <c r="H591">
        <f t="shared" si="39"/>
        <v>4.9033712508507845</v>
      </c>
      <c r="I591">
        <f t="shared" si="40"/>
        <v>9.0461601239443011E-4</v>
      </c>
      <c r="J591" s="1">
        <f t="shared" si="37"/>
        <v>2325213.7265086472</v>
      </c>
      <c r="K591" s="5">
        <f>J591/'Biogas Generation'!$U$15*100</f>
        <v>18.080008681001683</v>
      </c>
    </row>
    <row r="592" spans="1:11" x14ac:dyDescent="0.25">
      <c r="A592">
        <v>585</v>
      </c>
      <c r="B592">
        <v>2605</v>
      </c>
      <c r="F592">
        <f>'Methane Generation Model'!$B$17-0.012*'Model Extrapolation'!$B592</f>
        <v>2.5895238906021341</v>
      </c>
      <c r="G592">
        <f t="shared" si="38"/>
        <v>13.323426684221717</v>
      </c>
      <c r="H592">
        <f t="shared" si="39"/>
        <v>4.8448824306260789</v>
      </c>
      <c r="I592">
        <f t="shared" si="40"/>
        <v>8.9382549284889343E-4</v>
      </c>
      <c r="J592" s="1">
        <f t="shared" si="37"/>
        <v>2325231.8948177621</v>
      </c>
      <c r="K592" s="5">
        <f>J592/'Biogas Generation'!$U$15*100</f>
        <v>18.08014995110635</v>
      </c>
    </row>
    <row r="593" spans="1:11" x14ac:dyDescent="0.25">
      <c r="A593">
        <v>586</v>
      </c>
      <c r="B593">
        <v>2606</v>
      </c>
      <c r="F593">
        <f>'Methane Generation Model'!$B$17-0.012*'Model Extrapolation'!$B593</f>
        <v>2.5775238906021336</v>
      </c>
      <c r="G593">
        <f t="shared" si="38"/>
        <v>13.164501025069299</v>
      </c>
      <c r="H593">
        <f t="shared" si="39"/>
        <v>4.7870912818433817</v>
      </c>
      <c r="I593">
        <f t="shared" si="40"/>
        <v>8.8316368571886511E-4</v>
      </c>
      <c r="J593" s="1">
        <f t="shared" si="37"/>
        <v>2325249.8464100687</v>
      </c>
      <c r="K593" s="5">
        <f>J593/'Biogas Generation'!$U$15*100</f>
        <v>18.08028953610064</v>
      </c>
    </row>
    <row r="594" spans="1:11" x14ac:dyDescent="0.25">
      <c r="A594">
        <v>587</v>
      </c>
      <c r="B594">
        <v>2607</v>
      </c>
      <c r="F594">
        <f>'Methane Generation Model'!$B$17-0.012*'Model Extrapolation'!$B594</f>
        <v>2.5655238906021367</v>
      </c>
      <c r="G594">
        <f t="shared" si="38"/>
        <v>13.007471076812902</v>
      </c>
      <c r="H594">
        <f t="shared" si="39"/>
        <v>4.7299894824774187</v>
      </c>
      <c r="I594">
        <f t="shared" si="40"/>
        <v>8.7262905568569736E-4</v>
      </c>
      <c r="J594" s="1">
        <f t="shared" si="37"/>
        <v>2325267.5838706279</v>
      </c>
      <c r="K594" s="5">
        <f>J594/'Biogas Generation'!$U$15*100</f>
        <v>18.080427456085044</v>
      </c>
    </row>
    <row r="595" spans="1:11" x14ac:dyDescent="0.25">
      <c r="A595">
        <v>588</v>
      </c>
      <c r="B595">
        <v>2608</v>
      </c>
      <c r="F595">
        <f>'Methane Generation Model'!$B$17-0.012*'Model Extrapolation'!$B595</f>
        <v>2.5535238906021362</v>
      </c>
      <c r="G595">
        <f t="shared" si="38"/>
        <v>12.852314226868538</v>
      </c>
      <c r="H595">
        <f t="shared" si="39"/>
        <v>4.6735688097703774</v>
      </c>
      <c r="I595">
        <f t="shared" si="40"/>
        <v>8.6222008574445561E-4</v>
      </c>
      <c r="J595" s="1">
        <f t="shared" si="37"/>
        <v>2325285.1097536646</v>
      </c>
      <c r="K595" s="5">
        <f>J595/'Biogas Generation'!$U$15*100</f>
        <v>18.080563730920268</v>
      </c>
    </row>
    <row r="596" spans="1:11" x14ac:dyDescent="0.25">
      <c r="A596">
        <v>589</v>
      </c>
      <c r="B596">
        <v>2609</v>
      </c>
      <c r="F596">
        <f>'Methane Generation Model'!$B$17-0.012*'Model Extrapolation'!$B596</f>
        <v>2.5415238906021358</v>
      </c>
      <c r="G596">
        <f t="shared" si="38"/>
        <v>12.699008132381749</v>
      </c>
      <c r="H596">
        <f t="shared" si="39"/>
        <v>4.6178211390479085</v>
      </c>
      <c r="I596">
        <f t="shared" si="40"/>
        <v>8.5193527698548442E-4</v>
      </c>
      <c r="J596" s="1">
        <f t="shared" si="37"/>
        <v>2325302.4265829357</v>
      </c>
      <c r="K596" s="5">
        <f>J596/'Biogas Generation'!$U$15*100</f>
        <v>18.080698380230128</v>
      </c>
    </row>
    <row r="597" spans="1:11" x14ac:dyDescent="0.25">
      <c r="A597">
        <v>590</v>
      </c>
      <c r="B597">
        <v>2610</v>
      </c>
      <c r="F597">
        <f>'Methane Generation Model'!$B$17-0.012*'Model Extrapolation'!$B597</f>
        <v>2.5295238906021353</v>
      </c>
      <c r="G597">
        <f t="shared" si="38"/>
        <v>12.547530717010016</v>
      </c>
      <c r="H597">
        <f t="shared" si="39"/>
        <v>4.5627384425490964</v>
      </c>
      <c r="I597">
        <f t="shared" si="40"/>
        <v>8.4177314837855053E-4</v>
      </c>
      <c r="J597" s="1">
        <f t="shared" si="37"/>
        <v>2325319.5368520953</v>
      </c>
      <c r="K597" s="5">
        <f>J597/'Biogas Generation'!$U$15*100</f>
        <v>18.080831423404359</v>
      </c>
    </row>
    <row r="598" spans="1:11" x14ac:dyDescent="0.25">
      <c r="A598">
        <v>591</v>
      </c>
      <c r="B598">
        <v>2611</v>
      </c>
      <c r="F598">
        <f>'Methane Generation Model'!$B$17-0.012*'Model Extrapolation'!$B598</f>
        <v>2.5175238906021349</v>
      </c>
      <c r="G598">
        <f t="shared" si="38"/>
        <v>12.397860167743767</v>
      </c>
      <c r="H598">
        <f t="shared" si="39"/>
        <v>4.5083127882704606</v>
      </c>
      <c r="I598">
        <f t="shared" si="40"/>
        <v>8.3173223655957397E-4</v>
      </c>
      <c r="J598" s="1">
        <f t="shared" si="37"/>
        <v>2325336.4430250512</v>
      </c>
      <c r="K598" s="5">
        <f>J598/'Biogas Generation'!$U$15*100</f>
        <v>18.080962879601405</v>
      </c>
    </row>
    <row r="599" spans="1:11" x14ac:dyDescent="0.25">
      <c r="A599">
        <v>592</v>
      </c>
      <c r="B599">
        <v>2612</v>
      </c>
      <c r="F599">
        <f>'Methane Generation Model'!$B$17-0.012*'Model Extrapolation'!$B599</f>
        <v>2.5055238906021344</v>
      </c>
      <c r="G599">
        <f t="shared" si="38"/>
        <v>12.24997493176528</v>
      </c>
      <c r="H599">
        <f t="shared" si="39"/>
        <v>4.454536338823738</v>
      </c>
      <c r="I599">
        <f t="shared" si="40"/>
        <v>8.2181109561990228E-4</v>
      </c>
      <c r="J599" s="1">
        <f t="shared" si="37"/>
        <v>2325353.1475363215</v>
      </c>
      <c r="K599" s="5">
        <f>J599/'Biogas Generation'!$U$15*100</f>
        <v>18.081092767751183</v>
      </c>
    </row>
    <row r="600" spans="1:11" x14ac:dyDescent="0.25">
      <c r="A600">
        <v>593</v>
      </c>
      <c r="B600">
        <v>2613</v>
      </c>
      <c r="F600">
        <f>'Methane Generation Model'!$B$17-0.012*'Model Extrapolation'!$B600</f>
        <v>2.493523890602134</v>
      </c>
      <c r="G600">
        <f t="shared" si="38"/>
        <v>12.103853713345027</v>
      </c>
      <c r="H600">
        <f t="shared" si="39"/>
        <v>4.4014013503072826</v>
      </c>
      <c r="I600">
        <f t="shared" si="40"/>
        <v>8.1200829689809641E-4</v>
      </c>
      <c r="J600" s="1">
        <f t="shared" si="37"/>
        <v>2325369.6527913851</v>
      </c>
      <c r="K600" s="5">
        <f>J600/'Biogas Generation'!$U$15*100</f>
        <v>18.08122110655782</v>
      </c>
    </row>
    <row r="601" spans="1:11" x14ac:dyDescent="0.25">
      <c r="A601">
        <v>594</v>
      </c>
      <c r="B601">
        <v>2614</v>
      </c>
      <c r="F601">
        <f>'Methane Generation Model'!$B$17-0.012*'Model Extrapolation'!$B601</f>
        <v>2.4815238906021335</v>
      </c>
      <c r="G601">
        <f t="shared" si="38"/>
        <v>11.959475470775052</v>
      </c>
      <c r="H601">
        <f t="shared" si="39"/>
        <v>4.3489001711909276</v>
      </c>
      <c r="I601">
        <f t="shared" si="40"/>
        <v>8.0232242877420067E-4</v>
      </c>
      <c r="J601" s="1">
        <f t="shared" si="37"/>
        <v>2325385.9611670268</v>
      </c>
      <c r="K601" s="5">
        <f>J601/'Biogas Generation'!$U$15*100</f>
        <v>18.081347914502317</v>
      </c>
    </row>
    <row r="602" spans="1:11" x14ac:dyDescent="0.25">
      <c r="A602">
        <v>595</v>
      </c>
      <c r="B602">
        <v>2615</v>
      </c>
      <c r="F602">
        <f>'Methane Generation Model'!$B$17-0.012*'Model Extrapolation'!$B602</f>
        <v>2.4695238906021366</v>
      </c>
      <c r="G602">
        <f t="shared" si="38"/>
        <v>11.816819413338987</v>
      </c>
      <c r="H602">
        <f t="shared" si="39"/>
        <v>4.2970252412141772</v>
      </c>
      <c r="I602">
        <f t="shared" si="40"/>
        <v>7.9275209646647129E-4</v>
      </c>
      <c r="J602" s="1">
        <f t="shared" si="37"/>
        <v>2325402.0750116818</v>
      </c>
      <c r="K602" s="5">
        <f>J602/'Biogas Generation'!$U$15*100</f>
        <v>18.081473209845246</v>
      </c>
    </row>
    <row r="603" spans="1:11" x14ac:dyDescent="0.25">
      <c r="A603">
        <v>596</v>
      </c>
      <c r="B603">
        <v>2616</v>
      </c>
      <c r="F603">
        <f>'Methane Generation Model'!$B$17-0.012*'Model Extrapolation'!$B603</f>
        <v>2.4575238906021362</v>
      </c>
      <c r="G603">
        <f t="shared" si="38"/>
        <v>11.675864998317961</v>
      </c>
      <c r="H603">
        <f t="shared" si="39"/>
        <v>4.2457690902974399</v>
      </c>
      <c r="I603">
        <f t="shared" si="40"/>
        <v>7.8329592183051236E-4</v>
      </c>
      <c r="J603" s="1">
        <f t="shared" si="37"/>
        <v>2325417.9966457705</v>
      </c>
      <c r="K603" s="5">
        <f>J603/'Biogas Generation'!$U$15*100</f>
        <v>18.081597010629345</v>
      </c>
    </row>
    <row r="604" spans="1:11" x14ac:dyDescent="0.25">
      <c r="A604">
        <v>597</v>
      </c>
      <c r="B604">
        <v>2617</v>
      </c>
      <c r="F604">
        <f>'Methane Generation Model'!$B$17-0.012*'Model Extrapolation'!$B604</f>
        <v>2.4455238906021357</v>
      </c>
      <c r="G604">
        <f t="shared" si="38"/>
        <v>11.536591928032683</v>
      </c>
      <c r="H604">
        <f t="shared" si="39"/>
        <v>4.1951243374664307</v>
      </c>
      <c r="I604">
        <f t="shared" si="40"/>
        <v>7.7395254316083874E-4</v>
      </c>
      <c r="J604" s="1">
        <f t="shared" si="37"/>
        <v>2325433.7283620359</v>
      </c>
      <c r="K604" s="5">
        <f>J604/'Biogas Generation'!$U$15*100</f>
        <v>18.081719334682141</v>
      </c>
    </row>
    <row r="605" spans="1:11" x14ac:dyDescent="0.25">
      <c r="A605">
        <v>598</v>
      </c>
      <c r="B605">
        <v>2618</v>
      </c>
      <c r="F605">
        <f>'Methane Generation Model'!$B$17-0.012*'Model Extrapolation'!$B605</f>
        <v>2.4335238906021353</v>
      </c>
      <c r="G605">
        <f t="shared" si="38"/>
        <v>11.398980146920369</v>
      </c>
      <c r="H605">
        <f t="shared" si="39"/>
        <v>4.1450836897892254</v>
      </c>
      <c r="I605">
        <f t="shared" si="40"/>
        <v>7.6472061499477677E-4</v>
      </c>
      <c r="J605" s="1">
        <f t="shared" si="37"/>
        <v>2325449.2724258723</v>
      </c>
      <c r="K605" s="5">
        <f>J605/'Biogas Generation'!$U$15*100</f>
        <v>18.081840199618508</v>
      </c>
    </row>
    <row r="606" spans="1:11" x14ac:dyDescent="0.25">
      <c r="A606">
        <v>599</v>
      </c>
      <c r="B606">
        <v>2619</v>
      </c>
      <c r="F606">
        <f>'Methane Generation Model'!$B$17-0.012*'Model Extrapolation'!$B606</f>
        <v>2.4215238906021348</v>
      </c>
      <c r="G606">
        <f t="shared" si="38"/>
        <v>11.263009838646745</v>
      </c>
      <c r="H606">
        <f t="shared" si="39"/>
        <v>4.0956399413260893</v>
      </c>
      <c r="I606">
        <f t="shared" si="40"/>
        <v>7.5559880791871772E-4</v>
      </c>
      <c r="J606" s="1">
        <f t="shared" si="37"/>
        <v>2325464.6310756523</v>
      </c>
      <c r="K606" s="5">
        <f>J606/'Biogas Generation'!$U$15*100</f>
        <v>18.081959622843215</v>
      </c>
    </row>
    <row r="607" spans="1:11" x14ac:dyDescent="0.25">
      <c r="A607">
        <v>600</v>
      </c>
      <c r="B607">
        <v>2620</v>
      </c>
      <c r="F607">
        <f>'Methane Generation Model'!$B$17-0.012*'Model Extrapolation'!$B607</f>
        <v>2.4095238906021343</v>
      </c>
      <c r="G607">
        <f t="shared" si="38"/>
        <v>11.12866142325246</v>
      </c>
      <c r="H607">
        <f t="shared" si="39"/>
        <v>4.0467859720918034</v>
      </c>
      <c r="I607">
        <f t="shared" si="40"/>
        <v>7.4658580837667985E-4</v>
      </c>
      <c r="J607" s="1">
        <f t="shared" si="37"/>
        <v>2325479.8065230479</v>
      </c>
      <c r="K607" s="5">
        <f>J607/'Biogas Generation'!$U$15*100</f>
        <v>18.08207762155341</v>
      </c>
    </row>
    <row r="608" spans="1:11" x14ac:dyDescent="0.25">
      <c r="A608">
        <v>601</v>
      </c>
      <c r="B608">
        <v>2621</v>
      </c>
      <c r="F608">
        <f>'Methane Generation Model'!$B$17-0.012*'Model Extrapolation'!$B608</f>
        <v>2.3975238906021339</v>
      </c>
      <c r="G608">
        <f t="shared" si="38"/>
        <v>10.995915554333543</v>
      </c>
      <c r="H608">
        <f t="shared" si="39"/>
        <v>3.998514747030379</v>
      </c>
      <c r="I608">
        <f t="shared" si="40"/>
        <v>7.3768031848115475E-4</v>
      </c>
      <c r="J608" s="1">
        <f t="shared" si="37"/>
        <v>2325494.8009533496</v>
      </c>
      <c r="K608" s="5">
        <f>J608/'Biogas Generation'!$U$15*100</f>
        <v>18.082194212741108</v>
      </c>
    </row>
    <row r="609" spans="1:11" x14ac:dyDescent="0.25">
      <c r="A609">
        <v>602</v>
      </c>
      <c r="B609">
        <v>2622</v>
      </c>
      <c r="F609">
        <f>'Methane Generation Model'!$B$17-0.012*'Model Extrapolation'!$B609</f>
        <v>2.3855238906021334</v>
      </c>
      <c r="G609">
        <f t="shared" si="38"/>
        <v>10.864753116255484</v>
      </c>
      <c r="H609">
        <f t="shared" si="39"/>
        <v>3.9508193150019939</v>
      </c>
      <c r="I609">
        <f t="shared" si="40"/>
        <v>7.288810558262088E-4</v>
      </c>
      <c r="J609" s="1">
        <f t="shared" si="37"/>
        <v>2325509.6165257809</v>
      </c>
      <c r="K609" s="5">
        <f>J609/'Biogas Generation'!$U$15*100</f>
        <v>18.082309413195635</v>
      </c>
    </row>
    <row r="610" spans="1:11" x14ac:dyDescent="0.25">
      <c r="A610">
        <v>603</v>
      </c>
      <c r="B610">
        <v>2623</v>
      </c>
      <c r="F610">
        <f>'Methane Generation Model'!$B$17-0.012*'Model Extrapolation'!$B610</f>
        <v>2.3735238906021365</v>
      </c>
      <c r="G610">
        <f t="shared" si="38"/>
        <v>10.735155221400587</v>
      </c>
      <c r="H610">
        <f t="shared" si="39"/>
        <v>3.9036928077820319</v>
      </c>
      <c r="I610">
        <f t="shared" si="40"/>
        <v>7.2018675330281676E-4</v>
      </c>
      <c r="J610" s="1">
        <f t="shared" si="37"/>
        <v>2325524.2553738104</v>
      </c>
      <c r="K610" s="5">
        <f>J610/'Biogas Generation'!$U$15*100</f>
        <v>18.082423239506067</v>
      </c>
    </row>
    <row r="611" spans="1:11" x14ac:dyDescent="0.25">
      <c r="A611">
        <v>604</v>
      </c>
      <c r="B611">
        <v>2624</v>
      </c>
      <c r="F611">
        <f>'Methane Generation Model'!$B$17-0.012*'Model Extrapolation'!$B611</f>
        <v>2.3615238906021361</v>
      </c>
      <c r="G611">
        <f t="shared" si="38"/>
        <v>10.60710320744797</v>
      </c>
      <c r="H611">
        <f t="shared" si="39"/>
        <v>3.8571284390719893</v>
      </c>
      <c r="I611">
        <f t="shared" si="40"/>
        <v>7.1159615891638645E-4</v>
      </c>
      <c r="J611" s="1">
        <f t="shared" si="37"/>
        <v>2325538.719605457</v>
      </c>
      <c r="K611" s="5">
        <f>J611/'Biogas Generation'!$U$15*100</f>
        <v>18.082535708063581</v>
      </c>
    </row>
    <row r="612" spans="1:11" x14ac:dyDescent="0.25">
      <c r="A612">
        <v>605</v>
      </c>
      <c r="B612">
        <v>2625</v>
      </c>
      <c r="F612">
        <f>'Methane Generation Model'!$B$17-0.012*'Model Extrapolation'!$B612</f>
        <v>2.3495238906021356</v>
      </c>
      <c r="G612">
        <f t="shared" si="38"/>
        <v>10.480578634686388</v>
      </c>
      <c r="H612">
        <f t="shared" si="39"/>
        <v>3.8111195035223231</v>
      </c>
      <c r="I612">
        <f t="shared" si="40"/>
        <v>7.0310803560648416E-4</v>
      </c>
      <c r="J612" s="1">
        <f t="shared" si="37"/>
        <v>2325553.0113035953</v>
      </c>
      <c r="K612" s="5">
        <f>J612/'Biogas Generation'!$U$15*100</f>
        <v>18.082646835063848</v>
      </c>
    </row>
    <row r="613" spans="1:11" x14ac:dyDescent="0.25">
      <c r="A613">
        <v>606</v>
      </c>
      <c r="B613">
        <v>2626</v>
      </c>
      <c r="F613">
        <f>'Methane Generation Model'!$B$17-0.012*'Model Extrapolation'!$B613</f>
        <v>2.3375238906021352</v>
      </c>
      <c r="G613">
        <f t="shared" si="38"/>
        <v>10.355563283358729</v>
      </c>
      <c r="H613">
        <f t="shared" si="39"/>
        <v>3.7656593757668104</v>
      </c>
      <c r="I613">
        <f t="shared" si="40"/>
        <v>6.9472116106868576E-4</v>
      </c>
      <c r="J613" s="1">
        <f t="shared" si="37"/>
        <v>2325567.1325262543</v>
      </c>
      <c r="K613" s="5">
        <f>J613/'Biogas Generation'!$U$15*100</f>
        <v>18.082756636509348</v>
      </c>
    </row>
    <row r="614" spans="1:11" x14ac:dyDescent="0.25">
      <c r="A614">
        <v>607</v>
      </c>
      <c r="B614">
        <v>2627</v>
      </c>
      <c r="F614">
        <f>'Methane Generation Model'!$B$17-0.012*'Model Extrapolation'!$B614</f>
        <v>2.3255238906021347</v>
      </c>
      <c r="G614">
        <f t="shared" si="38"/>
        <v>10.232039151038371</v>
      </c>
      <c r="H614">
        <f t="shared" si="39"/>
        <v>3.7207415094684988</v>
      </c>
      <c r="I614">
        <f t="shared" si="40"/>
        <v>6.8643432757856517E-4</v>
      </c>
      <c r="J614" s="1">
        <f t="shared" si="37"/>
        <v>2325581.085306915</v>
      </c>
      <c r="K614" s="5">
        <f>J614/'Biogas Generation'!$U$15*100</f>
        <v>18.082865128211676</v>
      </c>
    </row>
    <row r="615" spans="1:11" x14ac:dyDescent="0.25">
      <c r="A615">
        <v>608</v>
      </c>
      <c r="B615">
        <v>2628</v>
      </c>
      <c r="F615">
        <f>'Methane Generation Model'!$B$17-0.012*'Model Extrapolation'!$B615</f>
        <v>2.3135238906021343</v>
      </c>
      <c r="G615">
        <f t="shared" si="38"/>
        <v>10.109988450036813</v>
      </c>
      <c r="H615">
        <f t="shared" si="39"/>
        <v>3.6763594363770227</v>
      </c>
      <c r="I615">
        <f t="shared" si="40"/>
        <v>6.7824634181778011E-4</v>
      </c>
      <c r="J615" s="1">
        <f t="shared" si="37"/>
        <v>2325594.8716548015</v>
      </c>
      <c r="K615" s="5">
        <f>J615/'Biogas Generation'!$U$15*100</f>
        <v>18.082972325793829</v>
      </c>
    </row>
    <row r="616" spans="1:11" x14ac:dyDescent="0.25">
      <c r="A616">
        <v>609</v>
      </c>
      <c r="B616">
        <v>2629</v>
      </c>
      <c r="F616">
        <f>'Methane Generation Model'!$B$17-0.012*'Model Extrapolation'!$B616</f>
        <v>2.3015238906021338</v>
      </c>
      <c r="G616">
        <f t="shared" si="38"/>
        <v>9.9893936048422027</v>
      </c>
      <c r="H616">
        <f t="shared" si="39"/>
        <v>3.6325067653971645</v>
      </c>
      <c r="I616">
        <f t="shared" si="40"/>
        <v>6.70156024702232E-4</v>
      </c>
      <c r="J616" s="1">
        <f t="shared" si="37"/>
        <v>2325608.4935551719</v>
      </c>
      <c r="K616" s="5">
        <f>J616/'Biogas Generation'!$U$15*100</f>
        <v>18.083078244692441</v>
      </c>
    </row>
    <row r="617" spans="1:11" x14ac:dyDescent="0.25">
      <c r="A617">
        <v>610</v>
      </c>
      <c r="B617">
        <v>2630</v>
      </c>
      <c r="F617">
        <f>'Methane Generation Model'!$B$17-0.012*'Model Extrapolation'!$B617</f>
        <v>2.2895238906021333</v>
      </c>
      <c r="G617">
        <f t="shared" si="38"/>
        <v>9.8702372495884454</v>
      </c>
      <c r="H617">
        <f t="shared" si="39"/>
        <v>3.5891771816685254</v>
      </c>
      <c r="I617">
        <f t="shared" si="40"/>
        <v>6.6216221121227629E-4</v>
      </c>
      <c r="J617" s="1">
        <f t="shared" si="37"/>
        <v>2325621.9529696028</v>
      </c>
      <c r="K617" s="5">
        <f>J617/'Biogas Generation'!$U$15*100</f>
        <v>18.083182900160011</v>
      </c>
    </row>
    <row r="618" spans="1:11" x14ac:dyDescent="0.25">
      <c r="A618">
        <v>611</v>
      </c>
      <c r="B618">
        <v>2631</v>
      </c>
      <c r="F618">
        <f>'Methane Generation Model'!$B$17-0.012*'Model Extrapolation'!$B618</f>
        <v>2.2775238906021364</v>
      </c>
      <c r="G618">
        <f t="shared" si="38"/>
        <v>9.7525022255545171</v>
      </c>
      <c r="H618">
        <f t="shared" si="39"/>
        <v>3.546364445656188</v>
      </c>
      <c r="I618">
        <f t="shared" si="40"/>
        <v>6.5426375022495939E-4</v>
      </c>
      <c r="J618" s="1">
        <f t="shared" si="37"/>
        <v>2325635.2518362738</v>
      </c>
      <c r="K618" s="5">
        <f>J618/'Biogas Generation'!$U$15*100</f>
        <v>18.083286307267116</v>
      </c>
    </row>
    <row r="619" spans="1:11" x14ac:dyDescent="0.25">
      <c r="A619">
        <v>612</v>
      </c>
      <c r="B619">
        <v>2632</v>
      </c>
      <c r="F619">
        <f>'Methane Generation Model'!$B$17-0.012*'Model Extrapolation'!$B619</f>
        <v>2.265523890602136</v>
      </c>
      <c r="G619">
        <f t="shared" si="38"/>
        <v>9.6361715786934354</v>
      </c>
      <c r="H619">
        <f t="shared" si="39"/>
        <v>3.5040623922521585</v>
      </c>
      <c r="I619">
        <f t="shared" si="40"/>
        <v>6.4645950434824551E-4</v>
      </c>
      <c r="J619" s="1">
        <f t="shared" si="37"/>
        <v>2325648.392070245</v>
      </c>
      <c r="K619" s="5">
        <f>J619/'Biogas Generation'!$U$15*100</f>
        <v>18.08338848090456</v>
      </c>
    </row>
    <row r="620" spans="1:11" x14ac:dyDescent="0.25">
      <c r="A620">
        <v>613</v>
      </c>
      <c r="B620">
        <v>2633</v>
      </c>
      <c r="F620">
        <f>'Methane Generation Model'!$B$17-0.012*'Model Extrapolation'!$B620</f>
        <v>2.2535238906021355</v>
      </c>
      <c r="G620">
        <f t="shared" si="38"/>
        <v>9.5212285571910726</v>
      </c>
      <c r="H620">
        <f t="shared" si="39"/>
        <v>3.4622649298876627</v>
      </c>
      <c r="I620">
        <f t="shared" si="40"/>
        <v>6.3874834975724537E-4</v>
      </c>
      <c r="J620" s="1">
        <f t="shared" si="37"/>
        <v>2325661.3755637319</v>
      </c>
      <c r="K620" s="5">
        <f>J620/'Biogas Generation'!$U$15*100</f>
        <v>18.083489435785513</v>
      </c>
    </row>
    <row r="621" spans="1:11" x14ac:dyDescent="0.25">
      <c r="A621">
        <v>614</v>
      </c>
      <c r="B621">
        <v>2634</v>
      </c>
      <c r="F621">
        <f>'Methane Generation Model'!$B$17-0.012*'Model Extrapolation'!$B621</f>
        <v>2.2415238906021351</v>
      </c>
      <c r="G621">
        <f t="shared" si="38"/>
        <v>9.4076566090537064</v>
      </c>
      <c r="H621">
        <f t="shared" si="39"/>
        <v>3.4209660396558932</v>
      </c>
      <c r="I621">
        <f t="shared" si="40"/>
        <v>6.3112917603237262E-4</v>
      </c>
      <c r="J621" s="1">
        <f t="shared" si="37"/>
        <v>2325674.2041863808</v>
      </c>
      <c r="K621" s="5">
        <f>J621/'Biogas Generation'!$U$15*100</f>
        <v>18.083589186447664</v>
      </c>
    </row>
    <row r="622" spans="1:11" x14ac:dyDescent="0.25">
      <c r="A622">
        <v>615</v>
      </c>
      <c r="B622">
        <v>2635</v>
      </c>
      <c r="F622">
        <f>'Methane Generation Model'!$B$17-0.012*'Model Extrapolation'!$B622</f>
        <v>2.2295238906021346</v>
      </c>
      <c r="G622">
        <f t="shared" si="38"/>
        <v>9.2954393797245523</v>
      </c>
      <c r="H622">
        <f t="shared" si="39"/>
        <v>3.3801597744452918</v>
      </c>
      <c r="I622">
        <f t="shared" si="40"/>
        <v>6.2360088599944501E-4</v>
      </c>
      <c r="J622" s="1">
        <f t="shared" si="37"/>
        <v>2325686.8797855349</v>
      </c>
      <c r="K622" s="5">
        <f>J622/'Biogas Generation'!$U$15*100</f>
        <v>18.083687747255269</v>
      </c>
    </row>
    <row r="623" spans="1:11" x14ac:dyDescent="0.25">
      <c r="A623">
        <v>616</v>
      </c>
      <c r="B623">
        <v>2636</v>
      </c>
      <c r="F623">
        <f>'Methane Generation Model'!$B$17-0.012*'Model Extrapolation'!$B623</f>
        <v>2.2175238906021342</v>
      </c>
      <c r="G623">
        <f t="shared" si="38"/>
        <v>9.1845607097286752</v>
      </c>
      <c r="H623">
        <f t="shared" si="39"/>
        <v>3.3398402580831545</v>
      </c>
      <c r="I623">
        <f t="shared" si="40"/>
        <v>6.1616239557168886E-4</v>
      </c>
      <c r="J623" s="1">
        <f t="shared" si="37"/>
        <v>2325699.4041865026</v>
      </c>
      <c r="K623" s="5">
        <f>J623/'Biogas Generation'!$U$15*100</f>
        <v>18.08378513240126</v>
      </c>
    </row>
    <row r="624" spans="1:11" x14ac:dyDescent="0.25">
      <c r="A624">
        <v>617</v>
      </c>
      <c r="B624">
        <v>2637</v>
      </c>
      <c r="F624">
        <f>'Methane Generation Model'!$B$17-0.012*'Model Extrapolation'!$B624</f>
        <v>2.2055238906021337</v>
      </c>
      <c r="G624">
        <f t="shared" si="38"/>
        <v>9.0750046323459976</v>
      </c>
      <c r="H624">
        <f t="shared" si="39"/>
        <v>3.3000016844894535</v>
      </c>
      <c r="I624">
        <f t="shared" si="40"/>
        <v>6.0881263359362876E-4</v>
      </c>
      <c r="J624" s="1">
        <f t="shared" si="37"/>
        <v>2325711.7791928193</v>
      </c>
      <c r="K624" s="5">
        <f>J624/'Biogas Generation'!$U$15*100</f>
        <v>18.08388135590927</v>
      </c>
    </row>
    <row r="625" spans="1:11" x14ac:dyDescent="0.25">
      <c r="A625">
        <v>618</v>
      </c>
      <c r="B625">
        <v>2638</v>
      </c>
      <c r="F625">
        <f>'Methane Generation Model'!$B$17-0.012*'Model Extrapolation'!$B625</f>
        <v>2.1935238906021333</v>
      </c>
      <c r="G625">
        <f t="shared" si="38"/>
        <v>8.9667553713120594</v>
      </c>
      <c r="H625">
        <f t="shared" si="39"/>
        <v>3.2606383168407489</v>
      </c>
      <c r="I625">
        <f t="shared" si="40"/>
        <v>6.0155054168683933E-4</v>
      </c>
      <c r="J625" s="1">
        <f t="shared" si="37"/>
        <v>2325724.0065865074</v>
      </c>
      <c r="K625" s="5">
        <f>J625/'Biogas Generation'!$U$15*100</f>
        <v>18.083976431635644</v>
      </c>
    </row>
    <row r="626" spans="1:11" x14ac:dyDescent="0.25">
      <c r="A626">
        <v>619</v>
      </c>
      <c r="B626">
        <v>2639</v>
      </c>
      <c r="F626">
        <f>'Methane Generation Model'!$B$17-0.012*'Model Extrapolation'!$B626</f>
        <v>2.1815238906021364</v>
      </c>
      <c r="G626">
        <f t="shared" si="38"/>
        <v>8.8597973385462492</v>
      </c>
      <c r="H626">
        <f t="shared" si="39"/>
        <v>3.2217444867440905</v>
      </c>
      <c r="I626">
        <f t="shared" si="40"/>
        <v>5.9437507409753937E-4</v>
      </c>
      <c r="J626" s="1">
        <f t="shared" si="37"/>
        <v>2325736.0881283325</v>
      </c>
      <c r="K626" s="5">
        <f>J626/'Biogas Generation'!$U$15*100</f>
        <v>18.084070373271459</v>
      </c>
    </row>
    <row r="627" spans="1:11" x14ac:dyDescent="0.25">
      <c r="A627">
        <v>620</v>
      </c>
      <c r="B627">
        <v>2640</v>
      </c>
      <c r="F627">
        <f>'Methane Generation Model'!$B$17-0.012*'Model Extrapolation'!$B627</f>
        <v>2.1695238906021359</v>
      </c>
      <c r="G627">
        <f t="shared" si="38"/>
        <v>8.7541151319069623</v>
      </c>
      <c r="H627">
        <f t="shared" si="39"/>
        <v>3.1833145934207137</v>
      </c>
      <c r="I627">
        <f t="shared" si="40"/>
        <v>5.8728519754599237E-4</v>
      </c>
      <c r="J627" s="1">
        <f t="shared" si="37"/>
        <v>2325748.0255580577</v>
      </c>
      <c r="K627" s="5">
        <f>J627/'Biogas Generation'!$U$15*100</f>
        <v>18.084163194344463</v>
      </c>
    </row>
    <row r="628" spans="1:11" x14ac:dyDescent="0.25">
      <c r="A628">
        <v>621</v>
      </c>
      <c r="B628">
        <v>2641</v>
      </c>
      <c r="F628">
        <f>'Methane Generation Model'!$B$17-0.012*'Model Extrapolation'!$B628</f>
        <v>2.1575238906021355</v>
      </c>
      <c r="G628">
        <f t="shared" si="38"/>
        <v>8.6496935329738545</v>
      </c>
      <c r="H628">
        <f t="shared" si="39"/>
        <v>3.1453431028995835</v>
      </c>
      <c r="I628">
        <f t="shared" si="40"/>
        <v>5.8027989107772566E-4</v>
      </c>
      <c r="J628" s="1">
        <f t="shared" si="37"/>
        <v>2325759.8205946935</v>
      </c>
      <c r="K628" s="5">
        <f>J628/'Biogas Generation'!$U$15*100</f>
        <v>18.084254908221055</v>
      </c>
    </row>
    <row r="629" spans="1:11" x14ac:dyDescent="0.25">
      <c r="A629">
        <v>622</v>
      </c>
      <c r="B629">
        <v>2642</v>
      </c>
      <c r="F629">
        <f>'Methane Generation Model'!$B$17-0.012*'Model Extrapolation'!$B629</f>
        <v>2.145523890602135</v>
      </c>
      <c r="G629">
        <f t="shared" si="38"/>
        <v>8.5465175048562347</v>
      </c>
      <c r="H629">
        <f t="shared" si="39"/>
        <v>3.1078245472204489</v>
      </c>
      <c r="I629">
        <f t="shared" si="40"/>
        <v>5.7335814591650256E-4</v>
      </c>
      <c r="J629" s="1">
        <f t="shared" ref="J629:J692" si="41">J628+G629+H629</f>
        <v>2325771.4749367456</v>
      </c>
      <c r="K629" s="5">
        <f>J629/'Biogas Generation'!$U$15*100</f>
        <v>18.084345528108198</v>
      </c>
    </row>
    <row r="630" spans="1:11" x14ac:dyDescent="0.25">
      <c r="A630">
        <v>623</v>
      </c>
      <c r="B630">
        <v>2643</v>
      </c>
      <c r="F630">
        <f>'Methane Generation Model'!$B$17-0.012*'Model Extrapolation'!$B630</f>
        <v>2.1335238906021345</v>
      </c>
      <c r="G630">
        <f t="shared" si="38"/>
        <v>8.4445721900277686</v>
      </c>
      <c r="H630">
        <f t="shared" si="39"/>
        <v>3.0707535236464611</v>
      </c>
      <c r="I630">
        <f t="shared" si="40"/>
        <v>5.6651896531905918E-4</v>
      </c>
      <c r="J630" s="1">
        <f t="shared" si="41"/>
        <v>2325782.990262459</v>
      </c>
      <c r="K630" s="5">
        <f>J630/'Biogas Generation'!$U$15*100</f>
        <v>18.084435067055303</v>
      </c>
    </row>
    <row r="631" spans="1:11" x14ac:dyDescent="0.25">
      <c r="A631">
        <v>624</v>
      </c>
      <c r="B631">
        <v>2644</v>
      </c>
      <c r="F631">
        <f>'Methane Generation Model'!$B$17-0.012*'Model Extrapolation'!$B631</f>
        <v>2.1215238906021341</v>
      </c>
      <c r="G631">
        <f t="shared" si="38"/>
        <v>8.343842908186959</v>
      </c>
      <c r="H631">
        <f t="shared" si="39"/>
        <v>3.034124693886167</v>
      </c>
      <c r="I631">
        <f t="shared" si="40"/>
        <v>5.5976136443157127E-4</v>
      </c>
      <c r="J631" s="1">
        <f t="shared" si="41"/>
        <v>2325794.3682300611</v>
      </c>
      <c r="K631" s="5">
        <f>J631/'Biogas Generation'!$U$15*100</f>
        <v>18.084523537956134</v>
      </c>
    </row>
    <row r="632" spans="1:11" x14ac:dyDescent="0.25">
      <c r="A632">
        <v>625</v>
      </c>
      <c r="B632">
        <v>2645</v>
      </c>
      <c r="F632">
        <f>'Methane Generation Model'!$B$17-0.012*'Model Extrapolation'!$B632</f>
        <v>2.1095238906021336</v>
      </c>
      <c r="G632">
        <f t="shared" si="38"/>
        <v>8.2443151541431554</v>
      </c>
      <c r="H632">
        <f t="shared" si="39"/>
        <v>2.9979327833247837</v>
      </c>
      <c r="I632">
        <f t="shared" si="40"/>
        <v>5.5308437014783352E-4</v>
      </c>
      <c r="J632" s="1">
        <f t="shared" si="41"/>
        <v>2325805.6104779984</v>
      </c>
      <c r="K632" s="5">
        <f>J632/'Biogas Generation'!$U$15*100</f>
        <v>18.084610953550659</v>
      </c>
    </row>
    <row r="633" spans="1:11" x14ac:dyDescent="0.25">
      <c r="A633">
        <v>626</v>
      </c>
      <c r="B633">
        <v>2646</v>
      </c>
      <c r="F633">
        <f>'Methane Generation Model'!$B$17-0.012*'Model Extrapolation'!$B633</f>
        <v>2.0975238906021367</v>
      </c>
      <c r="G633">
        <f t="shared" si="38"/>
        <v>8.1459745957278233</v>
      </c>
      <c r="H633">
        <f t="shared" si="39"/>
        <v>2.9621725802646632</v>
      </c>
      <c r="I633">
        <f t="shared" si="40"/>
        <v>5.4648702096913356E-4</v>
      </c>
      <c r="J633" s="1">
        <f t="shared" si="41"/>
        <v>2325816.7186251744</v>
      </c>
      <c r="K633" s="5">
        <f>J633/'Biogas Generation'!$U$15*100</f>
        <v>18.084697326426873</v>
      </c>
    </row>
    <row r="634" spans="1:11" x14ac:dyDescent="0.25">
      <c r="A634">
        <v>627</v>
      </c>
      <c r="B634">
        <v>2647</v>
      </c>
      <c r="F634">
        <f>'Methane Generation Model'!$B$17-0.012*'Model Extrapolation'!$B634</f>
        <v>2.0855238906021363</v>
      </c>
      <c r="G634">
        <f t="shared" si="38"/>
        <v>8.0488070717305593</v>
      </c>
      <c r="H634">
        <f t="shared" si="39"/>
        <v>2.9268389351747488</v>
      </c>
      <c r="I634">
        <f t="shared" si="40"/>
        <v>5.399683668657853E-4</v>
      </c>
      <c r="J634" s="1">
        <f t="shared" si="41"/>
        <v>2325827.6942711812</v>
      </c>
      <c r="K634" s="5">
        <f>J634/'Biogas Generation'!$U$15*100</f>
        <v>18.084782669022619</v>
      </c>
    </row>
    <row r="635" spans="1:11" x14ac:dyDescent="0.25">
      <c r="A635">
        <v>628</v>
      </c>
      <c r="B635">
        <v>2648</v>
      </c>
      <c r="F635">
        <f>'Methane Generation Model'!$B$17-0.012*'Model Extrapolation'!$B635</f>
        <v>2.0735238906021358</v>
      </c>
      <c r="G635">
        <f t="shared" si="38"/>
        <v>7.9527985898600297</v>
      </c>
      <c r="H635">
        <f t="shared" si="39"/>
        <v>2.8919267599491016</v>
      </c>
      <c r="I635">
        <f t="shared" si="40"/>
        <v>5.3352746914033563E-4</v>
      </c>
      <c r="J635" s="1">
        <f t="shared" si="41"/>
        <v>2325838.5389965312</v>
      </c>
      <c r="K635" s="5">
        <f>J635/'Biogas Generation'!$U$15*100</f>
        <v>18.084866993627379</v>
      </c>
    </row>
    <row r="636" spans="1:11" x14ac:dyDescent="0.25">
      <c r="A636">
        <v>629</v>
      </c>
      <c r="B636">
        <v>2649</v>
      </c>
      <c r="F636">
        <f>'Methane Generation Model'!$B$17-0.012*'Model Extrapolation'!$B636</f>
        <v>2.0615238906021354</v>
      </c>
      <c r="G636">
        <f t="shared" si="38"/>
        <v>7.8579353247289419</v>
      </c>
      <c r="H636">
        <f t="shared" si="39"/>
        <v>2.8574310271741608</v>
      </c>
      <c r="I636">
        <f t="shared" si="40"/>
        <v>5.271634002923819E-4</v>
      </c>
      <c r="J636" s="1">
        <f t="shared" si="41"/>
        <v>2325849.254362883</v>
      </c>
      <c r="K636" s="5">
        <f>J636/'Biogas Generation'!$U$15*100</f>
        <v>18.084950312384041</v>
      </c>
    </row>
    <row r="637" spans="1:11" x14ac:dyDescent="0.25">
      <c r="A637">
        <v>630</v>
      </c>
      <c r="B637">
        <v>2650</v>
      </c>
      <c r="F637">
        <f>'Methane Generation Model'!$B$17-0.012*'Model Extrapolation'!$B637</f>
        <v>2.0495238906021349</v>
      </c>
      <c r="G637">
        <f t="shared" si="38"/>
        <v>7.7642036158631926</v>
      </c>
      <c r="H637">
        <f t="shared" si="39"/>
        <v>2.8233467694047971</v>
      </c>
      <c r="I637">
        <f t="shared" si="40"/>
        <v>5.2087524388501317E-4</v>
      </c>
      <c r="J637" s="1">
        <f t="shared" si="41"/>
        <v>2325859.8419132684</v>
      </c>
      <c r="K637" s="5">
        <f>J637/'Biogas Generation'!$U$15*100</f>
        <v>18.085032637290649</v>
      </c>
    </row>
    <row r="638" spans="1:11" x14ac:dyDescent="0.25">
      <c r="A638">
        <v>631</v>
      </c>
      <c r="B638">
        <v>2651</v>
      </c>
      <c r="F638">
        <f>'Methane Generation Model'!$B$17-0.012*'Model Extrapolation'!$B638</f>
        <v>2.0375238906021345</v>
      </c>
      <c r="G638">
        <f t="shared" si="38"/>
        <v>7.6715899657347357</v>
      </c>
      <c r="H638">
        <f t="shared" si="39"/>
        <v>2.7896690784489948</v>
      </c>
      <c r="I638">
        <f t="shared" si="40"/>
        <v>5.1466209441284054E-4</v>
      </c>
      <c r="J638" s="1">
        <f t="shared" si="41"/>
        <v>2325870.3031723127</v>
      </c>
      <c r="K638" s="5">
        <f>J638/'Biogas Generation'!$U$15*100</f>
        <v>18.085113980202131</v>
      </c>
    </row>
    <row r="639" spans="1:11" x14ac:dyDescent="0.25">
      <c r="A639">
        <v>632</v>
      </c>
      <c r="B639">
        <v>2652</v>
      </c>
      <c r="F639">
        <f>'Methane Generation Model'!$B$17-0.012*'Model Extrapolation'!$B639</f>
        <v>2.025523890602134</v>
      </c>
      <c r="G639">
        <f t="shared" si="38"/>
        <v>7.5800810378179158</v>
      </c>
      <c r="H639">
        <f t="shared" si="39"/>
        <v>2.7563931046610604</v>
      </c>
      <c r="I639">
        <f t="shared" si="40"/>
        <v>5.085230571716037E-4</v>
      </c>
      <c r="J639" s="1">
        <f t="shared" si="41"/>
        <v>2325880.6396464552</v>
      </c>
      <c r="K639" s="5">
        <f>J639/'Biogas Generation'!$U$15*100</f>
        <v>18.085194352832008</v>
      </c>
    </row>
    <row r="640" spans="1:11" x14ac:dyDescent="0.25">
      <c r="A640">
        <v>633</v>
      </c>
      <c r="B640">
        <v>2653</v>
      </c>
      <c r="F640">
        <f>'Methane Generation Model'!$B$17-0.012*'Model Extrapolation'!$B640</f>
        <v>2.0135238906021335</v>
      </c>
      <c r="G640">
        <f t="shared" si="38"/>
        <v>7.489663654668985</v>
      </c>
      <c r="H640">
        <f t="shared" si="39"/>
        <v>2.7235140562432671</v>
      </c>
      <c r="I640">
        <f t="shared" si="40"/>
        <v>5.0245724812933163E-4</v>
      </c>
      <c r="J640" s="1">
        <f t="shared" si="41"/>
        <v>2325890.852824166</v>
      </c>
      <c r="K640" s="5">
        <f>J640/'Biogas Generation'!$U$15*100</f>
        <v>18.085273766754078</v>
      </c>
    </row>
    <row r="641" spans="1:11" x14ac:dyDescent="0.25">
      <c r="A641">
        <v>634</v>
      </c>
      <c r="B641">
        <v>2654</v>
      </c>
      <c r="F641">
        <f>'Methane Generation Model'!$B$17-0.012*'Model Extrapolation'!$B641</f>
        <v>2.0015238906021366</v>
      </c>
      <c r="G641">
        <f t="shared" si="38"/>
        <v>7.4003247960285536</v>
      </c>
      <c r="H641">
        <f t="shared" si="39"/>
        <v>2.6910271985558376</v>
      </c>
      <c r="I641">
        <f t="shared" si="40"/>
        <v>4.9646379379904239E-4</v>
      </c>
      <c r="J641" s="1">
        <f t="shared" si="41"/>
        <v>2325900.9441761603</v>
      </c>
      <c r="K641" s="5">
        <f>J641/'Biogas Generation'!$U$15*100</f>
        <v>18.08535223340408</v>
      </c>
    </row>
    <row r="642" spans="1:11" x14ac:dyDescent="0.25">
      <c r="A642">
        <v>635</v>
      </c>
      <c r="B642">
        <v>2655</v>
      </c>
      <c r="F642">
        <f>'Methane Generation Model'!$B$17-0.012*'Model Extrapolation'!$B642</f>
        <v>1.9895238906021362</v>
      </c>
      <c r="G642">
        <f t="shared" si="38"/>
        <v>7.3120515969465458</v>
      </c>
      <c r="H642">
        <f t="shared" si="39"/>
        <v>2.6589278534351077</v>
      </c>
      <c r="I642">
        <f t="shared" si="40"/>
        <v>4.9054183111295183E-4</v>
      </c>
      <c r="J642" s="1">
        <f t="shared" si="41"/>
        <v>2325910.9151556105</v>
      </c>
      <c r="K642" s="5">
        <f>J642/'Biogas Generation'!$U$15*100</f>
        <v>18.085429764081354</v>
      </c>
    </row>
    <row r="643" spans="1:11" x14ac:dyDescent="0.25">
      <c r="A643">
        <v>636</v>
      </c>
      <c r="B643">
        <v>2656</v>
      </c>
      <c r="F643">
        <f>'Methane Generation Model'!$B$17-0.012*'Model Extrapolation'!$B643</f>
        <v>1.9775238906021357</v>
      </c>
      <c r="G643">
        <f t="shared" si="38"/>
        <v>7.2248313459297853</v>
      </c>
      <c r="H643">
        <f t="shared" si="39"/>
        <v>2.6272113985199219</v>
      </c>
      <c r="I643">
        <f t="shared" si="40"/>
        <v>4.8469050729820195E-4</v>
      </c>
      <c r="J643" s="1">
        <f t="shared" si="41"/>
        <v>2325920.7671983549</v>
      </c>
      <c r="K643" s="5">
        <f>J643/'Biogas Generation'!$U$15*100</f>
        <v>18.085506369950448</v>
      </c>
    </row>
    <row r="644" spans="1:11" x14ac:dyDescent="0.25">
      <c r="A644">
        <v>637</v>
      </c>
      <c r="B644">
        <v>2657</v>
      </c>
      <c r="F644">
        <f>'Methane Generation Model'!$B$17-0.012*'Model Extrapolation'!$B644</f>
        <v>1.9655238906021353</v>
      </c>
      <c r="G644">
        <f t="shared" si="38"/>
        <v>7.1386514831114063</v>
      </c>
      <c r="H644">
        <f t="shared" si="39"/>
        <v>2.5958732665859658</v>
      </c>
      <c r="I644">
        <f t="shared" si="40"/>
        <v>4.789089797540522E-4</v>
      </c>
      <c r="J644" s="1">
        <f t="shared" si="41"/>
        <v>2325930.5017231046</v>
      </c>
      <c r="K644" s="5">
        <f>J644/'Biogas Generation'!$U$15*100</f>
        <v>18.085582062042736</v>
      </c>
    </row>
    <row r="645" spans="1:11" x14ac:dyDescent="0.25">
      <c r="A645">
        <v>638</v>
      </c>
      <c r="B645">
        <v>2658</v>
      </c>
      <c r="F645">
        <f>'Methane Generation Model'!$B$17-0.012*'Model Extrapolation'!$B645</f>
        <v>1.9535238906021348</v>
      </c>
      <c r="G645">
        <f t="shared" si="38"/>
        <v>7.0534995984422455</v>
      </c>
      <c r="H645">
        <f t="shared" si="39"/>
        <v>2.5649089448880891</v>
      </c>
      <c r="I645">
        <f t="shared" si="40"/>
        <v>4.7319641593054581E-4</v>
      </c>
      <c r="J645" s="1">
        <f t="shared" si="41"/>
        <v>2325940.1201316481</v>
      </c>
      <c r="K645" s="5">
        <f>J645/'Biogas Generation'!$U$15*100</f>
        <v>18.085656851258015</v>
      </c>
    </row>
    <row r="646" spans="1:11" x14ac:dyDescent="0.25">
      <c r="A646">
        <v>639</v>
      </c>
      <c r="B646">
        <v>2659</v>
      </c>
      <c r="F646">
        <f>'Methane Generation Model'!$B$17-0.012*'Model Extrapolation'!$B646</f>
        <v>1.9415238906021344</v>
      </c>
      <c r="G646">
        <f t="shared" si="38"/>
        <v>6.9693634299037655</v>
      </c>
      <c r="H646">
        <f t="shared" si="39"/>
        <v>2.5343139745104604</v>
      </c>
      <c r="I646">
        <f t="shared" si="40"/>
        <v>4.6755199320862068E-4</v>
      </c>
      <c r="J646" s="1">
        <f t="shared" si="41"/>
        <v>2325949.6238090526</v>
      </c>
      <c r="K646" s="5">
        <f>J646/'Biogas Generation'!$U$15*100</f>
        <v>18.085730748366061</v>
      </c>
    </row>
    <row r="647" spans="1:11" x14ac:dyDescent="0.25">
      <c r="A647">
        <v>640</v>
      </c>
      <c r="B647">
        <v>2660</v>
      </c>
      <c r="F647">
        <f>'Methane Generation Model'!$B$17-0.012*'Model Extrapolation'!$B647</f>
        <v>1.9295238906021339</v>
      </c>
      <c r="G647">
        <f t="shared" si="38"/>
        <v>6.8862308617423098</v>
      </c>
      <c r="H647">
        <f t="shared" si="39"/>
        <v>2.5040839497244765</v>
      </c>
      <c r="I647">
        <f t="shared" si="40"/>
        <v>4.6197489878165135E-4</v>
      </c>
      <c r="J647" s="1">
        <f t="shared" si="41"/>
        <v>2325959.014123864</v>
      </c>
      <c r="K647" s="5">
        <f>J647/'Biogas Generation'!$U$15*100</f>
        <v>18.08580376400818</v>
      </c>
    </row>
    <row r="648" spans="1:11" x14ac:dyDescent="0.25">
      <c r="A648">
        <v>641</v>
      </c>
      <c r="B648">
        <v>2661</v>
      </c>
      <c r="F648">
        <f>'Methane Generation Model'!$B$17-0.012*'Model Extrapolation'!$B648</f>
        <v>1.9175238906021335</v>
      </c>
      <c r="G648">
        <f t="shared" ref="G648:G708" si="42">EXP(F648)</f>
        <v>6.8040899227244083</v>
      </c>
      <c r="H648">
        <f t="shared" ref="H648:H708" si="43">G648*16/44</f>
        <v>2.4742145173543304</v>
      </c>
      <c r="I648">
        <f t="shared" ref="I648:I708" si="44">G648/G$7</f>
        <v>4.5646432953840298E-4</v>
      </c>
      <c r="J648" s="1">
        <f t="shared" si="41"/>
        <v>2325968.2924283044</v>
      </c>
      <c r="K648" s="5">
        <f>J648/'Biogas Generation'!$U$15*100</f>
        <v>18.08587590869876</v>
      </c>
    </row>
    <row r="649" spans="1:11" x14ac:dyDescent="0.25">
      <c r="A649">
        <v>642</v>
      </c>
      <c r="B649">
        <v>2662</v>
      </c>
      <c r="F649">
        <f>'Methane Generation Model'!$B$17-0.012*'Model Extrapolation'!$B649</f>
        <v>1.9055238906021366</v>
      </c>
      <c r="G649">
        <f t="shared" si="42"/>
        <v>6.722928784412928</v>
      </c>
      <c r="H649">
        <f t="shared" si="43"/>
        <v>2.4447013761501557</v>
      </c>
      <c r="I649">
        <f t="shared" si="44"/>
        <v>4.5101949194738397E-4</v>
      </c>
      <c r="J649" s="1">
        <f t="shared" si="41"/>
        <v>2325977.4600584651</v>
      </c>
      <c r="K649" s="5">
        <f>J649/'Biogas Generation'!$U$15*100</f>
        <v>18.085947192826751</v>
      </c>
    </row>
    <row r="650" spans="1:11" x14ac:dyDescent="0.25">
      <c r="A650">
        <v>643</v>
      </c>
      <c r="B650">
        <v>2663</v>
      </c>
      <c r="F650">
        <f>'Methane Generation Model'!$B$17-0.012*'Model Extrapolation'!$B650</f>
        <v>1.8935238906021361</v>
      </c>
      <c r="G650">
        <f t="shared" si="42"/>
        <v>6.6427357594636547</v>
      </c>
      <c r="H650">
        <f t="shared" si="43"/>
        <v>2.4155402761686018</v>
      </c>
      <c r="I650">
        <f t="shared" si="44"/>
        <v>4.4563960194256915E-4</v>
      </c>
      <c r="J650" s="1">
        <f t="shared" si="41"/>
        <v>2325986.5183345005</v>
      </c>
      <c r="K650" s="5">
        <f>J650/'Biogas Generation'!$U$15*100</f>
        <v>18.086017626657192</v>
      </c>
    </row>
    <row r="651" spans="1:11" x14ac:dyDescent="0.25">
      <c r="A651">
        <v>644</v>
      </c>
      <c r="B651">
        <v>2664</v>
      </c>
      <c r="F651">
        <f>'Methane Generation Model'!$B$17-0.012*'Model Extrapolation'!$B651</f>
        <v>1.8815238906021357</v>
      </c>
      <c r="G651">
        <f t="shared" si="42"/>
        <v>6.563499299942448</v>
      </c>
      <c r="H651">
        <f t="shared" si="43"/>
        <v>2.3867270181608902</v>
      </c>
      <c r="I651">
        <f t="shared" si="44"/>
        <v>4.4032388481050303E-4</v>
      </c>
      <c r="J651" s="1">
        <f t="shared" si="41"/>
        <v>2325995.4685608186</v>
      </c>
      <c r="K651" s="5">
        <f>J651/'Biogas Generation'!$U$15*100</f>
        <v>18.086087220332683</v>
      </c>
    </row>
    <row r="652" spans="1:11" x14ac:dyDescent="0.25">
      <c r="A652">
        <v>645</v>
      </c>
      <c r="B652">
        <v>2665</v>
      </c>
      <c r="F652">
        <f>'Methane Generation Model'!$B$17-0.012*'Model Extrapolation'!$B652</f>
        <v>1.8695238906021352</v>
      </c>
      <c r="G652">
        <f t="shared" si="42"/>
        <v>6.4852079956622131</v>
      </c>
      <c r="H652">
        <f t="shared" si="43"/>
        <v>2.3582574529680773</v>
      </c>
      <c r="I652">
        <f t="shared" si="44"/>
        <v>4.3507157507873288E-4</v>
      </c>
      <c r="J652" s="1">
        <f t="shared" si="41"/>
        <v>2326004.3120262674</v>
      </c>
      <c r="K652" s="5">
        <f>J652/'Biogas Generation'!$U$15*100</f>
        <v>18.086155983874828</v>
      </c>
    </row>
    <row r="653" spans="1:11" x14ac:dyDescent="0.25">
      <c r="A653">
        <v>646</v>
      </c>
      <c r="B653">
        <v>2666</v>
      </c>
      <c r="F653">
        <f>'Methane Generation Model'!$B$17-0.012*'Model Extrapolation'!$B653</f>
        <v>1.8575238906021347</v>
      </c>
      <c r="G653">
        <f t="shared" si="42"/>
        <v>6.4078505725398474</v>
      </c>
      <c r="H653">
        <f t="shared" si="43"/>
        <v>2.330127480923581</v>
      </c>
      <c r="I653">
        <f t="shared" si="44"/>
        <v>4.2988191640558142E-4</v>
      </c>
      <c r="J653" s="1">
        <f t="shared" si="41"/>
        <v>2326013.0500043207</v>
      </c>
      <c r="K653" s="5">
        <f>J653/'Biogas Generation'!$U$15*100</f>
        <v>18.086223927185699</v>
      </c>
    </row>
    <row r="654" spans="1:11" x14ac:dyDescent="0.25">
      <c r="A654">
        <v>647</v>
      </c>
      <c r="B654">
        <v>2667</v>
      </c>
      <c r="F654">
        <f>'Methane Generation Model'!$B$17-0.012*'Model Extrapolation'!$B654</f>
        <v>1.8455238906021378</v>
      </c>
      <c r="G654">
        <f t="shared" si="42"/>
        <v>6.3314158909727691</v>
      </c>
      <c r="H654">
        <f t="shared" si="43"/>
        <v>2.3023330512628251</v>
      </c>
      <c r="I654">
        <f t="shared" si="44"/>
        <v>4.2475416147123342E-4</v>
      </c>
      <c r="J654" s="1">
        <f t="shared" si="41"/>
        <v>2326021.6837532632</v>
      </c>
      <c r="K654" s="5">
        <f>J654/'Biogas Generation'!$U$15*100</f>
        <v>18.086291060049252</v>
      </c>
    </row>
    <row r="655" spans="1:11" x14ac:dyDescent="0.25">
      <c r="A655">
        <v>648</v>
      </c>
      <c r="B655">
        <v>2668</v>
      </c>
      <c r="F655">
        <f>'Methane Generation Model'!$B$17-0.012*'Model Extrapolation'!$B655</f>
        <v>1.8335238906021374</v>
      </c>
      <c r="G655">
        <f t="shared" si="42"/>
        <v>6.2558929442347075</v>
      </c>
      <c r="H655">
        <f t="shared" si="43"/>
        <v>2.2748701615398939</v>
      </c>
      <c r="I655">
        <f t="shared" si="44"/>
        <v>4.1968757187011444E-4</v>
      </c>
      <c r="J655" s="1">
        <f t="shared" si="41"/>
        <v>2326030.2145163687</v>
      </c>
      <c r="K655" s="5">
        <f>J655/'Biogas Generation'!$U$15*100</f>
        <v>18.086357392132726</v>
      </c>
    </row>
    <row r="656" spans="1:11" x14ac:dyDescent="0.25">
      <c r="A656">
        <v>649</v>
      </c>
      <c r="B656">
        <v>2669</v>
      </c>
      <c r="F656">
        <f>'Methane Generation Model'!$B$17-0.012*'Model Extrapolation'!$B656</f>
        <v>1.8215238906021369</v>
      </c>
      <c r="G656">
        <f t="shared" si="42"/>
        <v>6.1812708568908503</v>
      </c>
      <c r="H656">
        <f t="shared" si="43"/>
        <v>2.2477348570512183</v>
      </c>
      <c r="I656">
        <f t="shared" si="44"/>
        <v>4.1468141800456837E-4</v>
      </c>
      <c r="J656" s="1">
        <f t="shared" si="41"/>
        <v>2326038.6435220828</v>
      </c>
      <c r="K656" s="5">
        <f>J656/'Biogas Generation'!$U$15*100</f>
        <v>18.086422932988068</v>
      </c>
    </row>
    <row r="657" spans="1:11" x14ac:dyDescent="0.25">
      <c r="A657">
        <v>650</v>
      </c>
      <c r="B657">
        <v>2670</v>
      </c>
      <c r="F657">
        <f>'Methane Generation Model'!$B$17-0.012*'Model Extrapolation'!$B657</f>
        <v>1.8095238906021365</v>
      </c>
      <c r="G657">
        <f t="shared" si="42"/>
        <v>6.1075388832316726</v>
      </c>
      <c r="H657">
        <f t="shared" si="43"/>
        <v>2.2209232302660626</v>
      </c>
      <c r="I657">
        <f t="shared" si="44"/>
        <v>4.0973497897978789E-4</v>
      </c>
      <c r="J657" s="1">
        <f t="shared" si="41"/>
        <v>2326046.971984196</v>
      </c>
      <c r="K657" s="5">
        <f>J657/'Biogas Generation'!$U$15*100</f>
        <v>18.086487692053261</v>
      </c>
    </row>
    <row r="658" spans="1:11" x14ac:dyDescent="0.25">
      <c r="A658">
        <v>651</v>
      </c>
      <c r="B658">
        <v>2671</v>
      </c>
      <c r="F658">
        <f>'Methane Generation Model'!$B$17-0.012*'Model Extrapolation'!$B658</f>
        <v>1.797523890602136</v>
      </c>
      <c r="G658">
        <f t="shared" si="42"/>
        <v>6.0346864057255587</v>
      </c>
      <c r="H658">
        <f t="shared" si="43"/>
        <v>2.1944314202638395</v>
      </c>
      <c r="I658">
        <f t="shared" si="44"/>
        <v>4.0484754250000597E-4</v>
      </c>
      <c r="J658" s="1">
        <f t="shared" si="41"/>
        <v>2326055.2011020221</v>
      </c>
      <c r="K658" s="5">
        <f>J658/'Biogas Generation'!$U$15*100</f>
        <v>18.086551678653734</v>
      </c>
    </row>
    <row r="659" spans="1:11" x14ac:dyDescent="0.25">
      <c r="A659">
        <v>652</v>
      </c>
      <c r="B659">
        <v>2672</v>
      </c>
      <c r="F659">
        <f>'Methane Generation Model'!$B$17-0.012*'Model Extrapolation'!$B659</f>
        <v>1.7855238906021356</v>
      </c>
      <c r="G659">
        <f t="shared" si="42"/>
        <v>5.9627029334898571</v>
      </c>
      <c r="H659">
        <f t="shared" si="43"/>
        <v>2.1682556121781298</v>
      </c>
      <c r="I659">
        <f t="shared" si="44"/>
        <v>4.0001840476592393E-4</v>
      </c>
      <c r="J659" s="1">
        <f t="shared" si="41"/>
        <v>2326063.332060568</v>
      </c>
      <c r="K659" s="5">
        <f>J659/'Biogas Generation'!$U$15*100</f>
        <v>18.086614902003664</v>
      </c>
    </row>
    <row r="660" spans="1:11" x14ac:dyDescent="0.25">
      <c r="A660">
        <v>653</v>
      </c>
      <c r="B660">
        <v>2673</v>
      </c>
      <c r="F660">
        <f>'Methane Generation Model'!$B$17-0.012*'Model Extrapolation'!$B660</f>
        <v>1.7735238906021351</v>
      </c>
      <c r="G660">
        <f t="shared" si="42"/>
        <v>5.891578100780178</v>
      </c>
      <c r="H660">
        <f t="shared" si="43"/>
        <v>2.1423920366473372</v>
      </c>
      <c r="I660">
        <f t="shared" si="44"/>
        <v>3.9524687037336326E-4</v>
      </c>
      <c r="J660" s="1">
        <f t="shared" si="41"/>
        <v>2326071.3660307052</v>
      </c>
      <c r="K660" s="5">
        <f>J660/'Biogas Generation'!$U$15*100</f>
        <v>18.086677371207319</v>
      </c>
    </row>
    <row r="661" spans="1:11" x14ac:dyDescent="0.25">
      <c r="A661">
        <v>654</v>
      </c>
      <c r="B661">
        <v>2674</v>
      </c>
      <c r="F661">
        <f>'Methane Generation Model'!$B$17-0.012*'Model Extrapolation'!$B661</f>
        <v>1.7615238906021347</v>
      </c>
      <c r="G661">
        <f t="shared" si="42"/>
        <v>5.8213016654977077</v>
      </c>
      <c r="H661">
        <f t="shared" si="43"/>
        <v>2.1168369692718936</v>
      </c>
      <c r="I661">
        <f t="shared" si="44"/>
        <v>3.9053225221312633E-4</v>
      </c>
      <c r="J661" s="1">
        <f t="shared" si="41"/>
        <v>2326079.3041693401</v>
      </c>
      <c r="K661" s="5">
        <f>J661/'Biogas Generation'!$U$15*100</f>
        <v>18.086739095260381</v>
      </c>
    </row>
    <row r="662" spans="1:11" x14ac:dyDescent="0.25">
      <c r="A662">
        <v>655</v>
      </c>
      <c r="B662">
        <v>2675</v>
      </c>
      <c r="F662">
        <f>'Methane Generation Model'!$B$17-0.012*'Model Extrapolation'!$B662</f>
        <v>1.7495238906021342</v>
      </c>
      <c r="G662">
        <f t="shared" si="42"/>
        <v>5.7518635077143259</v>
      </c>
      <c r="H662">
        <f t="shared" si="43"/>
        <v>2.0915867300779367</v>
      </c>
      <c r="I662">
        <f t="shared" si="44"/>
        <v>3.8587387137205097E-4</v>
      </c>
      <c r="J662" s="1">
        <f t="shared" si="41"/>
        <v>2326087.1476195776</v>
      </c>
      <c r="K662" s="5">
        <f>J662/'Biogas Generation'!$U$15*100</f>
        <v>18.086800083051209</v>
      </c>
    </row>
    <row r="663" spans="1:11" x14ac:dyDescent="0.25">
      <c r="A663">
        <v>656</v>
      </c>
      <c r="B663">
        <v>2676</v>
      </c>
      <c r="F663">
        <f>'Methane Generation Model'!$B$17-0.012*'Model Extrapolation'!$B663</f>
        <v>1.7375238906021337</v>
      </c>
      <c r="G663">
        <f t="shared" si="42"/>
        <v>5.6832536282153239</v>
      </c>
      <c r="H663">
        <f t="shared" si="43"/>
        <v>2.0666376829873907</v>
      </c>
      <c r="I663">
        <f t="shared" si="44"/>
        <v>3.8127105703524651E-4</v>
      </c>
      <c r="J663" s="1">
        <f t="shared" si="41"/>
        <v>2326094.897510889</v>
      </c>
      <c r="K663" s="5">
        <f>J663/'Biogas Generation'!$U$15*100</f>
        <v>18.086860343362158</v>
      </c>
    </row>
    <row r="664" spans="1:11" x14ac:dyDescent="0.25">
      <c r="A664">
        <v>657</v>
      </c>
      <c r="B664">
        <v>2677</v>
      </c>
      <c r="F664">
        <f>'Methane Generation Model'!$B$17-0.012*'Model Extrapolation'!$B664</f>
        <v>1.7255238906021333</v>
      </c>
      <c r="G664">
        <f t="shared" si="42"/>
        <v>5.6154621470594934</v>
      </c>
      <c r="H664">
        <f t="shared" si="43"/>
        <v>2.0419862352943614</v>
      </c>
      <c r="I664">
        <f t="shared" si="44"/>
        <v>3.7672314638949463E-4</v>
      </c>
      <c r="J664" s="1">
        <f t="shared" si="41"/>
        <v>2326102.5549592716</v>
      </c>
      <c r="K664" s="5">
        <f>J664/'Biogas Generation'!$U$15*100</f>
        <v>18.086919884870817</v>
      </c>
    </row>
    <row r="665" spans="1:11" x14ac:dyDescent="0.25">
      <c r="A665">
        <v>658</v>
      </c>
      <c r="B665">
        <v>2678</v>
      </c>
      <c r="F665">
        <f>'Methane Generation Model'!$B$17-0.012*'Model Extrapolation'!$B665</f>
        <v>1.7135238906021328</v>
      </c>
      <c r="G665">
        <f t="shared" si="42"/>
        <v>5.5484793021564061</v>
      </c>
      <c r="H665">
        <f t="shared" si="43"/>
        <v>2.0176288371477842</v>
      </c>
      <c r="I665">
        <f t="shared" si="44"/>
        <v>3.7222948452780369E-4</v>
      </c>
      <c r="J665" s="1">
        <f t="shared" si="41"/>
        <v>2326110.1210674113</v>
      </c>
      <c r="K665" s="5">
        <f>J665/'Biogas Generation'!$U$15*100</f>
        <v>18.086978716151268</v>
      </c>
    </row>
    <row r="666" spans="1:11" x14ac:dyDescent="0.25">
      <c r="A666">
        <v>659</v>
      </c>
      <c r="B666">
        <v>2679</v>
      </c>
      <c r="F666">
        <f>'Methane Generation Model'!$B$17-0.012*'Model Extrapolation'!$B666</f>
        <v>1.7015238906021324</v>
      </c>
      <c r="G666">
        <f t="shared" si="42"/>
        <v>5.482295447860646</v>
      </c>
      <c r="H666">
        <f t="shared" si="43"/>
        <v>1.993561981040235</v>
      </c>
      <c r="I666">
        <f t="shared" si="44"/>
        <v>3.6778942435510025E-4</v>
      </c>
      <c r="J666" s="1">
        <f t="shared" si="41"/>
        <v>2326117.5969248405</v>
      </c>
      <c r="K666" s="5">
        <f>J666/'Biogas Generation'!$U$15*100</f>
        <v>18.087036845675307</v>
      </c>
    </row>
    <row r="667" spans="1:11" x14ac:dyDescent="0.25">
      <c r="A667">
        <v>660</v>
      </c>
      <c r="B667">
        <v>2680</v>
      </c>
      <c r="F667">
        <f>'Methane Generation Model'!$B$17-0.012*'Model Extrapolation'!$B667</f>
        <v>1.6895238906021319</v>
      </c>
      <c r="G667">
        <f t="shared" si="42"/>
        <v>5.4169010535828308</v>
      </c>
      <c r="H667">
        <f t="shared" si="43"/>
        <v>1.9697822013028476</v>
      </c>
      <c r="I667">
        <f t="shared" si="44"/>
        <v>3.6340232649504717E-4</v>
      </c>
      <c r="J667" s="1">
        <f t="shared" si="41"/>
        <v>2326124.983608095</v>
      </c>
      <c r="K667" s="5">
        <f>J667/'Biogas Generation'!$U$15*100</f>
        <v>18.087094281813691</v>
      </c>
    </row>
    <row r="668" spans="1:11" x14ac:dyDescent="0.25">
      <c r="A668">
        <v>661</v>
      </c>
      <c r="B668">
        <v>2681</v>
      </c>
      <c r="F668">
        <f>'Methane Generation Model'!$B$17-0.012*'Model Extrapolation'!$B668</f>
        <v>1.6775238906021315</v>
      </c>
      <c r="G668">
        <f t="shared" si="42"/>
        <v>5.3522867024171816</v>
      </c>
      <c r="H668">
        <f t="shared" si="43"/>
        <v>1.9462860736062479</v>
      </c>
      <c r="I668">
        <f t="shared" si="44"/>
        <v>3.5906755919797164E-4</v>
      </c>
      <c r="J668" s="1">
        <f t="shared" si="41"/>
        <v>2326132.2821808709</v>
      </c>
      <c r="K668" s="5">
        <f>J668/'Biogas Generation'!$U$15*100</f>
        <v>18.087151032837326</v>
      </c>
    </row>
    <row r="669" spans="1:11" x14ac:dyDescent="0.25">
      <c r="A669">
        <v>662</v>
      </c>
      <c r="B669">
        <v>2682</v>
      </c>
      <c r="F669">
        <f>'Methane Generation Model'!$B$17-0.012*'Model Extrapolation'!$B669</f>
        <v>1.6655238906021381</v>
      </c>
      <c r="G669">
        <f t="shared" si="42"/>
        <v>5.2884430897855133</v>
      </c>
      <c r="H669">
        <f t="shared" si="43"/>
        <v>1.9230702144674594</v>
      </c>
      <c r="I669">
        <f t="shared" si="44"/>
        <v>3.5478449824989482E-4</v>
      </c>
      <c r="J669" s="1">
        <f t="shared" si="41"/>
        <v>2326139.4936941755</v>
      </c>
      <c r="K669" s="5">
        <f>J669/'Biogas Generation'!$U$15*100</f>
        <v>18.087207106918456</v>
      </c>
    </row>
    <row r="670" spans="1:11" x14ac:dyDescent="0.25">
      <c r="A670">
        <v>663</v>
      </c>
      <c r="B670">
        <v>2683</v>
      </c>
      <c r="F670">
        <f>'Methane Generation Model'!$B$17-0.012*'Model Extrapolation'!$B670</f>
        <v>1.6535238906021377</v>
      </c>
      <c r="G670">
        <f t="shared" si="42"/>
        <v>5.2253610220972107</v>
      </c>
      <c r="H670">
        <f t="shared" si="43"/>
        <v>1.9001312807626221</v>
      </c>
      <c r="I670">
        <f t="shared" si="44"/>
        <v>3.5055252688263405E-4</v>
      </c>
      <c r="J670" s="1">
        <f t="shared" si="41"/>
        <v>2326146.6191864782</v>
      </c>
      <c r="K670" s="5">
        <f>J670/'Biogas Generation'!$U$15*100</f>
        <v>18.087262512131844</v>
      </c>
    </row>
    <row r="671" spans="1:11" x14ac:dyDescent="0.25">
      <c r="A671">
        <v>664</v>
      </c>
      <c r="B671">
        <v>2684</v>
      </c>
      <c r="F671">
        <f>'Methane Generation Model'!$B$17-0.012*'Model Extrapolation'!$B671</f>
        <v>1.6415238906021372</v>
      </c>
      <c r="G671">
        <f t="shared" si="42"/>
        <v>5.1630314154255563</v>
      </c>
      <c r="H671">
        <f t="shared" si="43"/>
        <v>1.8774659692456568</v>
      </c>
      <c r="I671">
        <f t="shared" si="44"/>
        <v>3.4637103568500199E-4</v>
      </c>
      <c r="J671" s="1">
        <f t="shared" si="41"/>
        <v>2326153.6596838632</v>
      </c>
      <c r="K671" s="5">
        <f>J671/'Biogas Generation'!$U$15*100</f>
        <v>18.087317256455943</v>
      </c>
    </row>
    <row r="672" spans="1:11" x14ac:dyDescent="0.25">
      <c r="A672">
        <v>665</v>
      </c>
      <c r="B672">
        <v>2685</v>
      </c>
      <c r="F672">
        <f>'Methane Generation Model'!$B$17-0.012*'Model Extrapolation'!$B672</f>
        <v>1.6295238906021368</v>
      </c>
      <c r="G672">
        <f t="shared" si="42"/>
        <v>5.1014452941994852</v>
      </c>
      <c r="H672">
        <f t="shared" si="43"/>
        <v>1.8550710160725401</v>
      </c>
      <c r="I672">
        <f t="shared" si="44"/>
        <v>3.4223942251504063E-4</v>
      </c>
      <c r="J672" s="1">
        <f t="shared" si="41"/>
        <v>2326160.6162001733</v>
      </c>
      <c r="K672" s="5">
        <f>J672/'Biogas Generation'!$U$15*100</f>
        <v>18.087371347774017</v>
      </c>
    </row>
    <row r="673" spans="1:11" x14ac:dyDescent="0.25">
      <c r="A673">
        <v>666</v>
      </c>
      <c r="B673">
        <v>2686</v>
      </c>
      <c r="F673">
        <f>'Methane Generation Model'!$B$17-0.012*'Model Extrapolation'!$B673</f>
        <v>1.6175238906021363</v>
      </c>
      <c r="G673">
        <f t="shared" si="42"/>
        <v>5.0405937899111182</v>
      </c>
      <c r="H673">
        <f t="shared" si="43"/>
        <v>1.8329431963313156</v>
      </c>
      <c r="I673">
        <f t="shared" si="44"/>
        <v>3.3815709241331399E-4</v>
      </c>
      <c r="J673" s="1">
        <f t="shared" si="41"/>
        <v>2326167.4897371596</v>
      </c>
      <c r="K673" s="5">
        <f>J673/'Biogas Generation'!$U$15*100</f>
        <v>18.087424793875321</v>
      </c>
    </row>
    <row r="674" spans="1:11" x14ac:dyDescent="0.25">
      <c r="A674">
        <v>667</v>
      </c>
      <c r="B674">
        <v>2687</v>
      </c>
      <c r="F674">
        <f>'Methane Generation Model'!$B$17-0.012*'Model Extrapolation'!$B674</f>
        <v>1.6055238906021359</v>
      </c>
      <c r="G674">
        <f t="shared" si="42"/>
        <v>4.9804681398386856</v>
      </c>
      <c r="H674">
        <f t="shared" si="43"/>
        <v>1.8110793235777038</v>
      </c>
      <c r="I674">
        <f t="shared" si="44"/>
        <v>3.3412345751723311E-4</v>
      </c>
      <c r="J674" s="1">
        <f t="shared" si="41"/>
        <v>2326174.2812846233</v>
      </c>
      <c r="K674" s="5">
        <f>J674/'Biogas Generation'!$U$15*100</f>
        <v>18.087477602456186</v>
      </c>
    </row>
    <row r="675" spans="1:11" x14ac:dyDescent="0.25">
      <c r="A675">
        <v>668</v>
      </c>
      <c r="B675">
        <v>2688</v>
      </c>
      <c r="F675">
        <f>'Methane Generation Model'!$B$17-0.012*'Model Extrapolation'!$B675</f>
        <v>1.5935238906021354</v>
      </c>
      <c r="G675">
        <f t="shared" si="42"/>
        <v>4.9210596857846811</v>
      </c>
      <c r="H675">
        <f t="shared" si="43"/>
        <v>1.7894762493762477</v>
      </c>
      <c r="I675">
        <f t="shared" si="44"/>
        <v>3.3013793697640287E-4</v>
      </c>
      <c r="J675" s="1">
        <f t="shared" si="41"/>
        <v>2326180.9918205584</v>
      </c>
      <c r="K675" s="5">
        <f>J675/'Biogas Generation'!$U$15*100</f>
        <v>18.08752978112113</v>
      </c>
    </row>
    <row r="676" spans="1:11" x14ac:dyDescent="0.25">
      <c r="A676">
        <v>669</v>
      </c>
      <c r="B676">
        <v>2689</v>
      </c>
      <c r="F676">
        <f>'Methane Generation Model'!$B$17-0.012*'Model Extrapolation'!$B676</f>
        <v>1.5815238906021349</v>
      </c>
      <c r="G676">
        <f t="shared" si="42"/>
        <v>4.8623598728290611</v>
      </c>
      <c r="H676">
        <f t="shared" si="43"/>
        <v>1.7681308628469312</v>
      </c>
      <c r="I676">
        <f t="shared" si="44"/>
        <v>3.2619995686897831E-4</v>
      </c>
      <c r="J676" s="1">
        <f t="shared" si="41"/>
        <v>2326187.6223112941</v>
      </c>
      <c r="K676" s="5">
        <f>J676/'Biogas Generation'!$U$15*100</f>
        <v>18.08758133738398</v>
      </c>
    </row>
    <row r="677" spans="1:11" x14ac:dyDescent="0.25">
      <c r="A677">
        <v>670</v>
      </c>
      <c r="B677">
        <v>2690</v>
      </c>
      <c r="F677">
        <f>'Methane Generation Model'!$B$17-0.012*'Model Extrapolation'!$B677</f>
        <v>1.5695238906021345</v>
      </c>
      <c r="G677">
        <f t="shared" si="42"/>
        <v>4.8043602480973275</v>
      </c>
      <c r="H677">
        <f t="shared" si="43"/>
        <v>1.7470400902172101</v>
      </c>
      <c r="I677">
        <f t="shared" si="44"/>
        <v>3.2230895011901915E-4</v>
      </c>
      <c r="J677" s="1">
        <f t="shared" si="41"/>
        <v>2326194.1737116324</v>
      </c>
      <c r="K677" s="5">
        <f>J677/'Biogas Generation'!$U$15*100</f>
        <v>18.08763227866892</v>
      </c>
    </row>
    <row r="678" spans="1:11" x14ac:dyDescent="0.25">
      <c r="A678">
        <v>671</v>
      </c>
      <c r="B678">
        <v>2691</v>
      </c>
      <c r="F678">
        <f>'Methane Generation Model'!$B$17-0.012*'Model Extrapolation'!$B678</f>
        <v>1.557523890602134</v>
      </c>
      <c r="G678">
        <f t="shared" si="42"/>
        <v>4.7470524595432932</v>
      </c>
      <c r="H678">
        <f t="shared" si="43"/>
        <v>1.7262008943793794</v>
      </c>
      <c r="I678">
        <f t="shared" si="44"/>
        <v>3.1846435641482958E-4</v>
      </c>
      <c r="J678" s="1">
        <f t="shared" si="41"/>
        <v>2326200.6469649863</v>
      </c>
      <c r="K678" s="5">
        <f>J678/'Biogas Generation'!$U$15*100</f>
        <v>18.087682612311585</v>
      </c>
    </row>
    <row r="679" spans="1:11" x14ac:dyDescent="0.25">
      <c r="A679">
        <v>672</v>
      </c>
      <c r="B679">
        <v>2692</v>
      </c>
      <c r="F679">
        <f>'Methane Generation Model'!$B$17-0.012*'Model Extrapolation'!$B679</f>
        <v>1.5455238906021336</v>
      </c>
      <c r="G679">
        <f t="shared" si="42"/>
        <v>4.6904282547463803</v>
      </c>
      <c r="H679">
        <f t="shared" si="43"/>
        <v>1.7056102744532291</v>
      </c>
      <c r="I679">
        <f t="shared" si="44"/>
        <v>3.1466562212827289E-4</v>
      </c>
      <c r="J679" s="1">
        <f t="shared" si="41"/>
        <v>2326207.0430035153</v>
      </c>
      <c r="K679" s="5">
        <f>J679/'Biogas Generation'!$U$15*100</f>
        <v>18.087732345560109</v>
      </c>
    </row>
    <row r="680" spans="1:11" x14ac:dyDescent="0.25">
      <c r="A680">
        <v>673</v>
      </c>
      <c r="B680">
        <v>2693</v>
      </c>
      <c r="F680">
        <f>'Methane Generation Model'!$B$17-0.012*'Model Extrapolation'!$B680</f>
        <v>1.5335238906021331</v>
      </c>
      <c r="G680">
        <f t="shared" si="42"/>
        <v>4.6344794797232494</v>
      </c>
      <c r="H680">
        <f t="shared" si="43"/>
        <v>1.6852652653539089</v>
      </c>
      <c r="I680">
        <f t="shared" si="44"/>
        <v>3.1091220023504745E-4</v>
      </c>
      <c r="J680" s="1">
        <f t="shared" si="41"/>
        <v>2326213.3627482606</v>
      </c>
      <c r="K680" s="5">
        <f>J680/'Biogas Generation'!$U$15*100</f>
        <v>18.087781485576166</v>
      </c>
    </row>
    <row r="681" spans="1:11" x14ac:dyDescent="0.25">
      <c r="A681">
        <v>674</v>
      </c>
      <c r="B681">
        <v>2694</v>
      </c>
      <c r="F681">
        <f>'Methane Generation Model'!$B$17-0.012*'Model Extrapolation'!$B681</f>
        <v>1.5215238906021327</v>
      </c>
      <c r="G681">
        <f t="shared" si="42"/>
        <v>4.5791980777536176</v>
      </c>
      <c r="H681">
        <f t="shared" si="43"/>
        <v>1.6651629373649519</v>
      </c>
      <c r="I681">
        <f t="shared" si="44"/>
        <v>3.072035502359147E-4</v>
      </c>
      <c r="J681" s="1">
        <f t="shared" si="41"/>
        <v>2326219.6071092756</v>
      </c>
      <c r="K681" s="5">
        <f>J681/'Biogas Generation'!$U$15*100</f>
        <v>18.087830039436</v>
      </c>
    </row>
    <row r="682" spans="1:11" x14ac:dyDescent="0.25">
      <c r="A682">
        <v>675</v>
      </c>
      <c r="B682">
        <v>2695</v>
      </c>
      <c r="F682">
        <f>'Methane Generation Model'!$B$17-0.012*'Model Extrapolation'!$B682</f>
        <v>1.5095238906021322</v>
      </c>
      <c r="G682">
        <f t="shared" si="42"/>
        <v>4.5245760882200745</v>
      </c>
      <c r="H682">
        <f t="shared" si="43"/>
        <v>1.6453003957163908</v>
      </c>
      <c r="I682">
        <f t="shared" si="44"/>
        <v>3.0353913807886623E-4</v>
      </c>
      <c r="J682" s="1">
        <f t="shared" si="41"/>
        <v>2326225.7769857598</v>
      </c>
      <c r="K682" s="5">
        <f>J682/'Biogas Generation'!$U$15*100</f>
        <v>18.087878014131455</v>
      </c>
    </row>
    <row r="683" spans="1:11" x14ac:dyDescent="0.25">
      <c r="A683">
        <v>676</v>
      </c>
      <c r="B683">
        <v>2696</v>
      </c>
      <c r="F683">
        <f>'Methane Generation Model'!$B$17-0.012*'Model Extrapolation'!$B683</f>
        <v>1.4975238906021318</v>
      </c>
      <c r="G683">
        <f t="shared" si="42"/>
        <v>4.4706056454617409</v>
      </c>
      <c r="H683">
        <f t="shared" si="43"/>
        <v>1.6256747801679057</v>
      </c>
      <c r="I683">
        <f t="shared" si="44"/>
        <v>2.9991843608221931E-4</v>
      </c>
      <c r="J683" s="1">
        <f t="shared" si="41"/>
        <v>2326231.8732661852</v>
      </c>
      <c r="K683" s="5">
        <f>J683/'Biogas Generation'!$U$15*100</f>
        <v>18.087925416570961</v>
      </c>
    </row>
    <row r="684" spans="1:11" x14ac:dyDescent="0.25">
      <c r="A684">
        <v>677</v>
      </c>
      <c r="B684">
        <v>2697</v>
      </c>
      <c r="F684">
        <f>'Methane Generation Model'!$B$17-0.012*'Model Extrapolation'!$B684</f>
        <v>1.4855238906021384</v>
      </c>
      <c r="G684">
        <f t="shared" si="42"/>
        <v>4.4172789776416277</v>
      </c>
      <c r="H684">
        <f t="shared" si="43"/>
        <v>1.6062832645969556</v>
      </c>
      <c r="I684">
        <f t="shared" si="44"/>
        <v>2.9634092285863177E-4</v>
      </c>
      <c r="J684" s="1">
        <f t="shared" si="41"/>
        <v>2326237.8968284274</v>
      </c>
      <c r="K684" s="5">
        <f>J684/'Biogas Generation'!$U$15*100</f>
        <v>18.08797225358056</v>
      </c>
    </row>
    <row r="685" spans="1:11" x14ac:dyDescent="0.25">
      <c r="A685">
        <v>678</v>
      </c>
      <c r="B685">
        <v>2698</v>
      </c>
      <c r="F685">
        <f>'Methane Generation Model'!$B$17-0.012*'Model Extrapolation'!$B685</f>
        <v>1.473523890602138</v>
      </c>
      <c r="G685">
        <f t="shared" si="42"/>
        <v>4.3645884056273587</v>
      </c>
      <c r="H685">
        <f t="shared" si="43"/>
        <v>1.5871230565917669</v>
      </c>
      <c r="I685">
        <f t="shared" si="44"/>
        <v>2.9280608324001341E-4</v>
      </c>
      <c r="J685" s="1">
        <f t="shared" si="41"/>
        <v>2326243.8485398893</v>
      </c>
      <c r="K685" s="5">
        <f>J685/'Biogas Generation'!$U$15*100</f>
        <v>18.088018531904858</v>
      </c>
    </row>
    <row r="686" spans="1:11" x14ac:dyDescent="0.25">
      <c r="A686">
        <v>679</v>
      </c>
      <c r="B686">
        <v>2699</v>
      </c>
      <c r="F686">
        <f>'Methane Generation Model'!$B$17-0.012*'Model Extrapolation'!$B686</f>
        <v>1.4615238906021375</v>
      </c>
      <c r="G686">
        <f t="shared" si="42"/>
        <v>4.3125263418855448</v>
      </c>
      <c r="H686">
        <f t="shared" si="43"/>
        <v>1.5681913970492891</v>
      </c>
      <c r="I686">
        <f t="shared" si="44"/>
        <v>2.8931340820335293E-4</v>
      </c>
      <c r="J686" s="1">
        <f t="shared" si="41"/>
        <v>2326249.7292576283</v>
      </c>
      <c r="K686" s="5">
        <f>J686/'Biogas Generation'!$U$15*100</f>
        <v>18.088064258208018</v>
      </c>
    </row>
    <row r="687" spans="1:11" x14ac:dyDescent="0.25">
      <c r="A687">
        <v>680</v>
      </c>
      <c r="B687">
        <v>2700</v>
      </c>
      <c r="F687">
        <f>'Methane Generation Model'!$B$17-0.012*'Model Extrapolation'!$B687</f>
        <v>1.449523890602137</v>
      </c>
      <c r="G687">
        <f t="shared" si="42"/>
        <v>4.2610852893890439</v>
      </c>
      <c r="H687">
        <f t="shared" si="43"/>
        <v>1.5494855597778341</v>
      </c>
      <c r="I687">
        <f t="shared" si="44"/>
        <v>2.8586239479740972E-4</v>
      </c>
      <c r="J687" s="1">
        <f t="shared" si="41"/>
        <v>2326255.5398284774</v>
      </c>
      <c r="K687" s="5">
        <f>J687/'Biogas Generation'!$U$15*100</f>
        <v>18.088109439074703</v>
      </c>
    </row>
    <row r="688" spans="1:11" x14ac:dyDescent="0.25">
      <c r="A688">
        <v>681</v>
      </c>
      <c r="B688">
        <v>2701</v>
      </c>
      <c r="F688">
        <f>'Methane Generation Model'!$B$17-0.012*'Model Extrapolation'!$B688</f>
        <v>1.4375238906021366</v>
      </c>
      <c r="G688">
        <f t="shared" si="42"/>
        <v>4.2102578405374054</v>
      </c>
      <c r="H688">
        <f t="shared" si="43"/>
        <v>1.5310028511045111</v>
      </c>
      <c r="I688">
        <f t="shared" si="44"/>
        <v>2.8245254607028988E-4</v>
      </c>
      <c r="J688" s="1">
        <f t="shared" si="41"/>
        <v>2326261.281089169</v>
      </c>
      <c r="K688" s="5">
        <f>J688/'Biogas Generation'!$U$15*100</f>
        <v>18.088154081011037</v>
      </c>
    </row>
    <row r="689" spans="1:11" x14ac:dyDescent="0.25">
      <c r="A689">
        <v>682</v>
      </c>
      <c r="B689">
        <v>2702</v>
      </c>
      <c r="F689">
        <f>'Methane Generation Model'!$B$17-0.012*'Model Extrapolation'!$B689</f>
        <v>1.4255238906021361</v>
      </c>
      <c r="G689">
        <f t="shared" si="42"/>
        <v>4.160036676090165</v>
      </c>
      <c r="H689">
        <f t="shared" si="43"/>
        <v>1.5127406094873328</v>
      </c>
      <c r="I689">
        <f t="shared" si="44"/>
        <v>2.7908337099788455E-4</v>
      </c>
      <c r="J689" s="1">
        <f t="shared" si="41"/>
        <v>2326266.9538664548</v>
      </c>
      <c r="K689" s="5">
        <f>J689/'Biogas Generation'!$U$15*100</f>
        <v>18.088198190445539</v>
      </c>
    </row>
    <row r="690" spans="1:11" x14ac:dyDescent="0.25">
      <c r="A690">
        <v>683</v>
      </c>
      <c r="B690">
        <v>2703</v>
      </c>
      <c r="F690">
        <f>'Methane Generation Model'!$B$17-0.012*'Model Extrapolation'!$B690</f>
        <v>1.4135238906021357</v>
      </c>
      <c r="G690">
        <f t="shared" si="42"/>
        <v>4.11041456411286</v>
      </c>
      <c r="H690">
        <f t="shared" si="43"/>
        <v>1.494696205131949</v>
      </c>
      <c r="I690">
        <f t="shared" si="44"/>
        <v>2.7575438441316131E-4</v>
      </c>
      <c r="J690" s="1">
        <f t="shared" si="41"/>
        <v>2326272.5589772239</v>
      </c>
      <c r="K690" s="5">
        <f>J690/'Biogas Generation'!$U$15*100</f>
        <v>18.08824177373004</v>
      </c>
    </row>
    <row r="691" spans="1:11" x14ac:dyDescent="0.25">
      <c r="A691">
        <v>684</v>
      </c>
      <c r="B691">
        <v>2704</v>
      </c>
      <c r="F691">
        <f>'Methane Generation Model'!$B$17-0.012*'Model Extrapolation'!$B691</f>
        <v>1.4015238906021352</v>
      </c>
      <c r="G691">
        <f t="shared" si="42"/>
        <v>4.0613843589356167</v>
      </c>
      <c r="H691">
        <f t="shared" si="43"/>
        <v>1.4768670396129515</v>
      </c>
      <c r="I691">
        <f t="shared" si="44"/>
        <v>2.7246510693629939E-4</v>
      </c>
      <c r="J691" s="1">
        <f t="shared" si="41"/>
        <v>2326278.0972286225</v>
      </c>
      <c r="K691" s="5">
        <f>J691/'Biogas Generation'!$U$15*100</f>
        <v>18.088284837140609</v>
      </c>
    </row>
    <row r="692" spans="1:11" x14ac:dyDescent="0.25">
      <c r="A692">
        <v>685</v>
      </c>
      <c r="B692">
        <v>2705</v>
      </c>
      <c r="F692">
        <f>'Methane Generation Model'!$B$17-0.012*'Model Extrapolation'!$B692</f>
        <v>1.3895238906021348</v>
      </c>
      <c r="G692">
        <f t="shared" si="42"/>
        <v>4.0129390001241667</v>
      </c>
      <c r="H692">
        <f t="shared" si="43"/>
        <v>1.4592505454996969</v>
      </c>
      <c r="I692">
        <f t="shared" si="44"/>
        <v>2.6921506490565827E-4</v>
      </c>
      <c r="J692" s="1">
        <f t="shared" si="41"/>
        <v>2326283.5694181682</v>
      </c>
      <c r="K692" s="5">
        <f>J692/'Biogas Generation'!$U$15*100</f>
        <v>18.088327386878451</v>
      </c>
    </row>
    <row r="693" spans="1:11" x14ac:dyDescent="0.25">
      <c r="A693">
        <v>686</v>
      </c>
      <c r="B693">
        <v>2706</v>
      </c>
      <c r="F693">
        <f>'Methane Generation Model'!$B$17-0.012*'Model Extrapolation'!$B693</f>
        <v>1.3775238906021343</v>
      </c>
      <c r="G693">
        <f t="shared" si="42"/>
        <v>3.965071511463127</v>
      </c>
      <c r="H693">
        <f t="shared" si="43"/>
        <v>1.4418441859865916</v>
      </c>
      <c r="I693">
        <f t="shared" si="44"/>
        <v>2.6600379030956948E-4</v>
      </c>
      <c r="J693" s="1">
        <f t="shared" ref="J693:J708" si="45">J692+G693+H693</f>
        <v>2326288.9763338654</v>
      </c>
      <c r="K693" s="5">
        <f>J693/'Biogas Generation'!$U$15*100</f>
        <v>18.088369429070799</v>
      </c>
    </row>
    <row r="694" spans="1:11" x14ac:dyDescent="0.25">
      <c r="A694">
        <v>687</v>
      </c>
      <c r="B694">
        <v>2707</v>
      </c>
      <c r="F694">
        <f>'Methane Generation Model'!$B$17-0.012*'Model Extrapolation'!$B694</f>
        <v>1.3655238906021339</v>
      </c>
      <c r="G694">
        <f t="shared" si="42"/>
        <v>3.9177749999514138</v>
      </c>
      <c r="H694">
        <f t="shared" si="43"/>
        <v>1.4246454545277869</v>
      </c>
      <c r="I694">
        <f t="shared" si="44"/>
        <v>2.62830820718942E-4</v>
      </c>
      <c r="J694" s="1">
        <f t="shared" si="45"/>
        <v>2326294.31875432</v>
      </c>
      <c r="K694" s="5">
        <f>J694/'Biogas Generation'!$U$15*100</f>
        <v>18.088410969771811</v>
      </c>
    </row>
    <row r="695" spans="1:11" x14ac:dyDescent="0.25">
      <c r="A695">
        <v>688</v>
      </c>
      <c r="B695">
        <v>2708</v>
      </c>
      <c r="F695">
        <f>'Methane Generation Model'!$B$17-0.012*'Model Extrapolation'!$B695</f>
        <v>1.3535238906021334</v>
      </c>
      <c r="G695">
        <f t="shared" si="42"/>
        <v>3.8710426548096417</v>
      </c>
      <c r="H695">
        <f t="shared" si="43"/>
        <v>1.4076518744762334</v>
      </c>
      <c r="I695">
        <f t="shared" si="44"/>
        <v>2.5969569922067192E-4</v>
      </c>
      <c r="J695" s="1">
        <f t="shared" si="45"/>
        <v>2326299.5974488496</v>
      </c>
      <c r="K695" s="5">
        <f>J695/'Biogas Generation'!$U$15*100</f>
        <v>18.088452014963412</v>
      </c>
    </row>
    <row r="696" spans="1:11" x14ac:dyDescent="0.25">
      <c r="A696">
        <v>689</v>
      </c>
      <c r="B696">
        <v>2709</v>
      </c>
      <c r="F696">
        <f>'Methane Generation Model'!$B$17-0.012*'Model Extrapolation'!$B696</f>
        <v>1.341523890602133</v>
      </c>
      <c r="G696">
        <f t="shared" si="42"/>
        <v>3.8248677464993555</v>
      </c>
      <c r="H696">
        <f t="shared" si="43"/>
        <v>1.3908609987270384</v>
      </c>
      <c r="I696">
        <f t="shared" si="44"/>
        <v>2.5659797435184585E-4</v>
      </c>
      <c r="J696" s="1">
        <f t="shared" si="45"/>
        <v>2326304.8131775944</v>
      </c>
      <c r="K696" s="5">
        <f>J696/'Biogas Generation'!$U$15*100</f>
        <v>18.088492570556177</v>
      </c>
    </row>
    <row r="697" spans="1:11" x14ac:dyDescent="0.25">
      <c r="A697">
        <v>690</v>
      </c>
      <c r="B697">
        <v>2710</v>
      </c>
      <c r="F697">
        <f>'Methane Generation Model'!$B$17-0.012*'Model Extrapolation'!$B697</f>
        <v>1.3295238906021325</v>
      </c>
      <c r="G697">
        <f t="shared" si="42"/>
        <v>3.7792436257539688</v>
      </c>
      <c r="H697">
        <f t="shared" si="43"/>
        <v>1.3742704093650795</v>
      </c>
      <c r="I697">
        <f t="shared" si="44"/>
        <v>2.5353720003472996E-4</v>
      </c>
      <c r="J697" s="1">
        <f t="shared" si="45"/>
        <v>2326309.9666916295</v>
      </c>
      <c r="K697" s="5">
        <f>J697/'Biogas Generation'!$U$15*100</f>
        <v>18.088532642390192</v>
      </c>
    </row>
    <row r="698" spans="1:11" x14ac:dyDescent="0.25">
      <c r="A698">
        <v>691</v>
      </c>
      <c r="B698">
        <v>2711</v>
      </c>
      <c r="F698">
        <f>'Methane Generation Model'!$B$17-0.012*'Model Extrapolation'!$B698</f>
        <v>1.317523890602132</v>
      </c>
      <c r="G698">
        <f t="shared" si="42"/>
        <v>3.7341637226212554</v>
      </c>
      <c r="H698">
        <f t="shared" si="43"/>
        <v>1.3578777173168202</v>
      </c>
      <c r="I698">
        <f t="shared" si="44"/>
        <v>2.5051293551253342E-4</v>
      </c>
      <c r="J698" s="1">
        <f t="shared" si="45"/>
        <v>2326315.0587330693</v>
      </c>
      <c r="K698" s="5">
        <f>J698/'Biogas Generation'!$U$15*100</f>
        <v>18.088572236235859</v>
      </c>
    </row>
    <row r="699" spans="1:11" x14ac:dyDescent="0.25">
      <c r="A699">
        <v>692</v>
      </c>
      <c r="B699">
        <v>2712</v>
      </c>
      <c r="F699">
        <f>'Methane Generation Model'!$B$17-0.012*'Model Extrapolation'!$B699</f>
        <v>1.3055238906021316</v>
      </c>
      <c r="G699">
        <f t="shared" si="42"/>
        <v>3.689621545517265</v>
      </c>
      <c r="H699">
        <f t="shared" si="43"/>
        <v>1.3416805620062782</v>
      </c>
      <c r="I699">
        <f t="shared" si="44"/>
        <v>2.4752474528593913E-4</v>
      </c>
      <c r="J699" s="1">
        <f t="shared" si="45"/>
        <v>2326320.0900351768</v>
      </c>
      <c r="K699" s="5">
        <f>J699/'Biogas Generation'!$U$15*100</f>
        <v>18.088611357794768</v>
      </c>
    </row>
    <row r="700" spans="1:11" x14ac:dyDescent="0.25">
      <c r="A700">
        <v>693</v>
      </c>
      <c r="B700">
        <v>2713</v>
      </c>
      <c r="F700">
        <f>'Methane Generation Model'!$B$17-0.012*'Model Extrapolation'!$B700</f>
        <v>1.2935238906021382</v>
      </c>
      <c r="G700">
        <f t="shared" si="42"/>
        <v>3.6456106802915516</v>
      </c>
      <c r="H700">
        <f t="shared" si="43"/>
        <v>1.3256766110151097</v>
      </c>
      <c r="I700">
        <f t="shared" si="44"/>
        <v>2.4457219905039257E-4</v>
      </c>
      <c r="J700" s="1">
        <f t="shared" si="45"/>
        <v>2326325.0613224683</v>
      </c>
      <c r="K700" s="5">
        <f>J700/'Biogas Generation'!$U$15*100</f>
        <v>18.088650012700491</v>
      </c>
    </row>
    <row r="701" spans="1:11" x14ac:dyDescent="0.25">
      <c r="A701">
        <v>694</v>
      </c>
      <c r="B701">
        <v>2714</v>
      </c>
      <c r="F701">
        <f>'Methane Generation Model'!$B$17-0.012*'Model Extrapolation'!$B701</f>
        <v>1.2815238906021378</v>
      </c>
      <c r="G701">
        <f t="shared" si="42"/>
        <v>3.6021247893034194</v>
      </c>
      <c r="H701">
        <f t="shared" si="43"/>
        <v>1.3098635597466979</v>
      </c>
      <c r="I701">
        <f t="shared" si="44"/>
        <v>2.416548716341303E-4</v>
      </c>
      <c r="J701" s="1">
        <f t="shared" si="45"/>
        <v>2326329.9733108175</v>
      </c>
      <c r="K701" s="5">
        <f>J701/'Biogas Generation'!$U$15*100</f>
        <v>18.0886882065194</v>
      </c>
    </row>
    <row r="702" spans="1:11" x14ac:dyDescent="0.25">
      <c r="A702">
        <v>695</v>
      </c>
      <c r="B702">
        <v>2715</v>
      </c>
      <c r="F702">
        <f>'Methane Generation Model'!$B$17-0.012*'Model Extrapolation'!$B702</f>
        <v>1.2695238906021373</v>
      </c>
      <c r="G702">
        <f t="shared" si="42"/>
        <v>3.5591576105094487</v>
      </c>
      <c r="H702">
        <f t="shared" si="43"/>
        <v>1.2942391310943451</v>
      </c>
      <c r="I702">
        <f t="shared" si="44"/>
        <v>2.3877234293696498E-4</v>
      </c>
      <c r="J702" s="1">
        <f t="shared" si="45"/>
        <v>2326334.8267075592</v>
      </c>
      <c r="K702" s="5">
        <f>J702/'Biogas Generation'!$U$15*100</f>
        <v>18.08872594475147</v>
      </c>
    </row>
    <row r="703" spans="1:11" x14ac:dyDescent="0.25">
      <c r="A703">
        <v>696</v>
      </c>
      <c r="B703">
        <v>2716</v>
      </c>
      <c r="F703">
        <f>'Methane Generation Model'!$B$17-0.012*'Model Extrapolation'!$B703</f>
        <v>1.2575238906021369</v>
      </c>
      <c r="G703">
        <f t="shared" si="42"/>
        <v>3.5167029565616454</v>
      </c>
      <c r="H703">
        <f t="shared" si="43"/>
        <v>1.2788010751133256</v>
      </c>
      <c r="I703">
        <f t="shared" si="44"/>
        <v>2.3592419786978318E-4</v>
      </c>
      <c r="J703" s="1">
        <f t="shared" si="45"/>
        <v>2326339.6222115909</v>
      </c>
      <c r="K703" s="5">
        <f>J703/'Biogas Generation'!$U$15*100</f>
        <v>18.08876323283107</v>
      </c>
    </row>
    <row r="704" spans="1:11" x14ac:dyDescent="0.25">
      <c r="A704">
        <v>697</v>
      </c>
      <c r="B704">
        <v>2717</v>
      </c>
      <c r="F704">
        <f>'Methane Generation Model'!$B$17-0.012*'Model Extrapolation'!$B704</f>
        <v>1.2455238906021364</v>
      </c>
      <c r="G704">
        <f t="shared" si="42"/>
        <v>3.4747547139164787</v>
      </c>
      <c r="H704">
        <f t="shared" si="43"/>
        <v>1.2635471686969013</v>
      </c>
      <c r="I704">
        <f t="shared" si="44"/>
        <v>2.3311002629477359E-4</v>
      </c>
      <c r="J704" s="1">
        <f t="shared" si="45"/>
        <v>2326344.3605134734</v>
      </c>
      <c r="K704" s="5">
        <f>J704/'Biogas Generation'!$U$15*100</f>
        <v>18.08880007612775</v>
      </c>
    </row>
    <row r="705" spans="1:11" x14ac:dyDescent="0.25">
      <c r="A705">
        <v>698</v>
      </c>
      <c r="B705">
        <v>2718</v>
      </c>
      <c r="F705">
        <f>'Methane Generation Model'!$B$17-0.012*'Model Extrapolation'!$B705</f>
        <v>1.233523890602136</v>
      </c>
      <c r="G705">
        <f t="shared" si="42"/>
        <v>3.4333068419545207</v>
      </c>
      <c r="H705">
        <f t="shared" si="43"/>
        <v>1.2484752152561893</v>
      </c>
      <c r="I705">
        <f t="shared" si="44"/>
        <v>2.3032942296636648E-4</v>
      </c>
      <c r="J705" s="1">
        <f t="shared" si="45"/>
        <v>2326349.0422955309</v>
      </c>
      <c r="K705" s="5">
        <f>J705/'Biogas Generation'!$U$15*100</f>
        <v>18.088836479947012</v>
      </c>
    </row>
    <row r="706" spans="1:11" x14ac:dyDescent="0.25">
      <c r="A706">
        <v>699</v>
      </c>
      <c r="B706">
        <v>2719</v>
      </c>
      <c r="F706">
        <f>'Methane Generation Model'!$B$17-0.012*'Model Extrapolation'!$B706</f>
        <v>1.2215238906021355</v>
      </c>
      <c r="G706">
        <f t="shared" si="42"/>
        <v>3.3923533721105872</v>
      </c>
      <c r="H706">
        <f t="shared" si="43"/>
        <v>1.2335830444038498</v>
      </c>
      <c r="I706">
        <f t="shared" si="44"/>
        <v>2.2758198747287769E-4</v>
      </c>
      <c r="J706" s="1">
        <f t="shared" si="45"/>
        <v>2326353.6682319473</v>
      </c>
      <c r="K706" s="5">
        <f>J706/'Biogas Generation'!$U$15*100</f>
        <v>18.08887244953106</v>
      </c>
    </row>
    <row r="707" spans="1:11" x14ac:dyDescent="0.25">
      <c r="A707">
        <v>700</v>
      </c>
      <c r="B707">
        <v>2720</v>
      </c>
      <c r="F707">
        <f>'Methane Generation Model'!$B$17-0.012*'Model Extrapolation'!$B707</f>
        <v>1.2095238906021351</v>
      </c>
      <c r="G707">
        <f t="shared" si="42"/>
        <v>3.3518884070142527</v>
      </c>
      <c r="H707">
        <f t="shared" si="43"/>
        <v>1.2188685116415465</v>
      </c>
      <c r="I707">
        <f t="shared" si="44"/>
        <v>2.248673241788486E-4</v>
      </c>
      <c r="J707" s="1">
        <f t="shared" si="45"/>
        <v>2326358.2389888661</v>
      </c>
      <c r="K707" s="5">
        <f>J707/'Biogas Generation'!$U$15*100</f>
        <v>18.088907990059582</v>
      </c>
    </row>
    <row r="708" spans="1:11" x14ac:dyDescent="0.25">
      <c r="A708">
        <v>701</v>
      </c>
      <c r="B708">
        <v>2721</v>
      </c>
      <c r="F708">
        <f>'Methane Generation Model'!$B$17-0.012*'Model Extrapolation'!$B708</f>
        <v>1.1975238906021346</v>
      </c>
      <c r="G708">
        <f t="shared" si="42"/>
        <v>3.3119061196406188</v>
      </c>
      <c r="H708">
        <f t="shared" si="43"/>
        <v>1.2043294980511341</v>
      </c>
      <c r="I708">
        <f t="shared" si="44"/>
        <v>2.2218504216807384E-4</v>
      </c>
      <c r="J708" s="1">
        <f t="shared" si="45"/>
        <v>2326362.755224484</v>
      </c>
      <c r="K708" s="5">
        <f>J708/'Biogas Generation'!$U$15*100</f>
        <v>18.088943106650479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Waste Acceptance and In Place</vt:lpstr>
      <vt:lpstr>Biogas Generation</vt:lpstr>
      <vt:lpstr>Methane Generation Model</vt:lpstr>
      <vt:lpstr>Model Extrapolation</vt:lpstr>
      <vt:lpstr>Plot of Pct Waste Decomposed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Amelse</dc:creator>
  <cp:lastModifiedBy>Jeffrey Amelse</cp:lastModifiedBy>
  <cp:lastPrinted>2021-01-10T23:51:22Z</cp:lastPrinted>
  <dcterms:created xsi:type="dcterms:W3CDTF">2020-12-27T12:45:26Z</dcterms:created>
  <dcterms:modified xsi:type="dcterms:W3CDTF">2021-01-14T22:06:51Z</dcterms:modified>
</cp:coreProperties>
</file>